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DIF SALTILO\INFORMACION ANERIOR PAGINA DIF SALTILLO\ARTICULO 21\Presupuesto asignado en general y por programa\"/>
    </mc:Choice>
  </mc:AlternateContent>
  <xr:revisionPtr revIDLastSave="0" documentId="8_{737460AC-B341-4B12-A0A2-E498BB535A4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OR PROGRAMA" sheetId="1" r:id="rId1"/>
  </sheets>
  <definedNames>
    <definedName name="_xlnm._FilterDatabase" localSheetId="0" hidden="1">'POR PROGRAMA'!$A$2:$P$709</definedName>
    <definedName name="_xlnm.Print_Area" localSheetId="0">'POR PROGRAMA'!$A$1:$P$709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8" i="1" l="1"/>
  <c r="D707" i="1"/>
  <c r="D706" i="1"/>
  <c r="D705" i="1"/>
  <c r="D704" i="1"/>
  <c r="D703" i="1"/>
  <c r="D702" i="1"/>
  <c r="D701" i="1"/>
  <c r="D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C699" i="1"/>
  <c r="D698" i="1"/>
  <c r="D697" i="1"/>
  <c r="D696" i="1"/>
  <c r="D695" i="1"/>
  <c r="D694" i="1"/>
  <c r="D693" i="1"/>
  <c r="D692" i="1"/>
  <c r="D691" i="1"/>
  <c r="D690" i="1"/>
  <c r="D689" i="1"/>
  <c r="D688" i="1"/>
  <c r="P687" i="1"/>
  <c r="P686" i="1" s="1"/>
  <c r="O687" i="1"/>
  <c r="O686" i="1" s="1"/>
  <c r="N687" i="1"/>
  <c r="M687" i="1"/>
  <c r="L687" i="1"/>
  <c r="L686" i="1" s="1"/>
  <c r="K687" i="1"/>
  <c r="K686" i="1" s="1"/>
  <c r="J687" i="1"/>
  <c r="J686" i="1" s="1"/>
  <c r="I687" i="1"/>
  <c r="H687" i="1"/>
  <c r="H686" i="1" s="1"/>
  <c r="G687" i="1"/>
  <c r="G686" i="1" s="1"/>
  <c r="F687" i="1"/>
  <c r="F686" i="1" s="1"/>
  <c r="E687" i="1"/>
  <c r="C687" i="1"/>
  <c r="C686" i="1" s="1"/>
  <c r="D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C684" i="1"/>
  <c r="D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C682" i="1"/>
  <c r="D681" i="1"/>
  <c r="D680" i="1"/>
  <c r="D679" i="1"/>
  <c r="C679" i="1"/>
  <c r="C678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7" i="1"/>
  <c r="D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C675" i="1"/>
  <c r="D674" i="1"/>
  <c r="D673" i="1"/>
  <c r="D672" i="1"/>
  <c r="D671" i="1"/>
  <c r="D670" i="1"/>
  <c r="D669" i="1"/>
  <c r="D668" i="1"/>
  <c r="D667" i="1"/>
  <c r="D666" i="1"/>
  <c r="D665" i="1"/>
  <c r="D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C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C639" i="1"/>
  <c r="D638" i="1"/>
  <c r="D637" i="1"/>
  <c r="D636" i="1"/>
  <c r="D635" i="1"/>
  <c r="D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C633" i="1"/>
  <c r="D632" i="1"/>
  <c r="D631" i="1"/>
  <c r="D630" i="1"/>
  <c r="D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C628" i="1"/>
  <c r="D627" i="1"/>
  <c r="D626" i="1"/>
  <c r="D625" i="1"/>
  <c r="D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C623" i="1"/>
  <c r="D622" i="1"/>
  <c r="E621" i="1"/>
  <c r="D621" i="1" s="1"/>
  <c r="E620" i="1"/>
  <c r="D620" i="1" s="1"/>
  <c r="E619" i="1"/>
  <c r="D619" i="1" s="1"/>
  <c r="E618" i="1"/>
  <c r="D618" i="1" s="1"/>
  <c r="E617" i="1"/>
  <c r="D617" i="1" s="1"/>
  <c r="E616" i="1"/>
  <c r="D616" i="1" s="1"/>
  <c r="E615" i="1"/>
  <c r="D615" i="1" s="1"/>
  <c r="E614" i="1"/>
  <c r="D614" i="1" s="1"/>
  <c r="E613" i="1"/>
  <c r="D613" i="1" s="1"/>
  <c r="E612" i="1"/>
  <c r="D612" i="1" s="1"/>
  <c r="E611" i="1"/>
  <c r="D611" i="1" s="1"/>
  <c r="E610" i="1"/>
  <c r="D610" i="1" s="1"/>
  <c r="E609" i="1"/>
  <c r="D609" i="1" s="1"/>
  <c r="E608" i="1"/>
  <c r="D608" i="1" s="1"/>
  <c r="E607" i="1"/>
  <c r="D607" i="1" s="1"/>
  <c r="E606" i="1"/>
  <c r="D606" i="1" s="1"/>
  <c r="E605" i="1"/>
  <c r="D605" i="1" s="1"/>
  <c r="E604" i="1"/>
  <c r="D604" i="1" s="1"/>
  <c r="E603" i="1"/>
  <c r="D603" i="1" s="1"/>
  <c r="E602" i="1"/>
  <c r="D602" i="1" s="1"/>
  <c r="E601" i="1"/>
  <c r="D601" i="1" s="1"/>
  <c r="E600" i="1"/>
  <c r="D600" i="1" s="1"/>
  <c r="E599" i="1"/>
  <c r="D599" i="1" s="1"/>
  <c r="E598" i="1"/>
  <c r="D598" i="1" s="1"/>
  <c r="E597" i="1"/>
  <c r="D597" i="1" s="1"/>
  <c r="E596" i="1"/>
  <c r="D596" i="1" s="1"/>
  <c r="E595" i="1"/>
  <c r="D595" i="1" s="1"/>
  <c r="E594" i="1"/>
  <c r="D594" i="1" s="1"/>
  <c r="E593" i="1"/>
  <c r="D593" i="1" s="1"/>
  <c r="E592" i="1"/>
  <c r="D592" i="1" s="1"/>
  <c r="E591" i="1"/>
  <c r="D591" i="1" s="1"/>
  <c r="E590" i="1"/>
  <c r="D590" i="1" s="1"/>
  <c r="D589" i="1"/>
  <c r="E588" i="1"/>
  <c r="D588" i="1" s="1"/>
  <c r="E587" i="1"/>
  <c r="D587" i="1"/>
  <c r="D586" i="1"/>
  <c r="D585" i="1"/>
  <c r="P584" i="1"/>
  <c r="O584" i="1"/>
  <c r="N584" i="1"/>
  <c r="M584" i="1"/>
  <c r="L584" i="1"/>
  <c r="K584" i="1"/>
  <c r="J584" i="1"/>
  <c r="I584" i="1"/>
  <c r="H584" i="1"/>
  <c r="G584" i="1"/>
  <c r="F584" i="1"/>
  <c r="C584" i="1"/>
  <c r="D583" i="1"/>
  <c r="D582" i="1"/>
  <c r="D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C580" i="1"/>
  <c r="D579" i="1"/>
  <c r="D578" i="1"/>
  <c r="D577" i="1"/>
  <c r="D576" i="1"/>
  <c r="D575" i="1"/>
  <c r="D574" i="1"/>
  <c r="D573" i="1"/>
  <c r="D572" i="1"/>
  <c r="D571" i="1"/>
  <c r="D570" i="1"/>
  <c r="E569" i="1"/>
  <c r="D569" i="1" s="1"/>
  <c r="E568" i="1"/>
  <c r="D568" i="1" s="1"/>
  <c r="E567" i="1"/>
  <c r="D567" i="1" s="1"/>
  <c r="E566" i="1"/>
  <c r="D566" i="1" s="1"/>
  <c r="E565" i="1"/>
  <c r="D565" i="1" s="1"/>
  <c r="E564" i="1"/>
  <c r="D564" i="1" s="1"/>
  <c r="E563" i="1"/>
  <c r="D563" i="1" s="1"/>
  <c r="E562" i="1"/>
  <c r="D562" i="1" s="1"/>
  <c r="E561" i="1"/>
  <c r="D561" i="1" s="1"/>
  <c r="E560" i="1"/>
  <c r="D560" i="1" s="1"/>
  <c r="E559" i="1"/>
  <c r="D559" i="1" s="1"/>
  <c r="E558" i="1"/>
  <c r="D558" i="1" s="1"/>
  <c r="E557" i="1"/>
  <c r="D557" i="1" s="1"/>
  <c r="E556" i="1"/>
  <c r="D556" i="1" s="1"/>
  <c r="P555" i="1"/>
  <c r="O555" i="1"/>
  <c r="N555" i="1"/>
  <c r="M555" i="1"/>
  <c r="L555" i="1"/>
  <c r="K555" i="1"/>
  <c r="J555" i="1"/>
  <c r="I555" i="1"/>
  <c r="H555" i="1"/>
  <c r="G555" i="1"/>
  <c r="F555" i="1"/>
  <c r="C555" i="1"/>
  <c r="D554" i="1"/>
  <c r="E553" i="1"/>
  <c r="D553" i="1" s="1"/>
  <c r="E552" i="1"/>
  <c r="D552" i="1" s="1"/>
  <c r="E551" i="1"/>
  <c r="D551" i="1" s="1"/>
  <c r="E550" i="1"/>
  <c r="D550" i="1"/>
  <c r="E549" i="1"/>
  <c r="D549" i="1" s="1"/>
  <c r="E548" i="1"/>
  <c r="D548" i="1" s="1"/>
  <c r="E547" i="1"/>
  <c r="D547" i="1" s="1"/>
  <c r="E546" i="1"/>
  <c r="D546" i="1" s="1"/>
  <c r="E545" i="1"/>
  <c r="D545" i="1"/>
  <c r="E544" i="1"/>
  <c r="E542" i="1" s="1"/>
  <c r="E543" i="1"/>
  <c r="D543" i="1" s="1"/>
  <c r="P542" i="1"/>
  <c r="O542" i="1"/>
  <c r="N542" i="1"/>
  <c r="M542" i="1"/>
  <c r="L542" i="1"/>
  <c r="K542" i="1"/>
  <c r="J542" i="1"/>
  <c r="I542" i="1"/>
  <c r="H542" i="1"/>
  <c r="G542" i="1"/>
  <c r="F542" i="1"/>
  <c r="C542" i="1"/>
  <c r="E541" i="1"/>
  <c r="D541" i="1" s="1"/>
  <c r="E540" i="1"/>
  <c r="D540" i="1" s="1"/>
  <c r="E539" i="1"/>
  <c r="D539" i="1" s="1"/>
  <c r="E538" i="1"/>
  <c r="D538" i="1" s="1"/>
  <c r="E537" i="1"/>
  <c r="D537" i="1" s="1"/>
  <c r="E536" i="1"/>
  <c r="D536" i="1" s="1"/>
  <c r="E535" i="1"/>
  <c r="D535" i="1" s="1"/>
  <c r="E534" i="1"/>
  <c r="D534" i="1" s="1"/>
  <c r="E533" i="1"/>
  <c r="D533" i="1" s="1"/>
  <c r="E532" i="1"/>
  <c r="D532" i="1" s="1"/>
  <c r="E531" i="1"/>
  <c r="D531" i="1" s="1"/>
  <c r="E530" i="1"/>
  <c r="D530" i="1"/>
  <c r="E529" i="1"/>
  <c r="D529" i="1" s="1"/>
  <c r="E528" i="1"/>
  <c r="D528" i="1" s="1"/>
  <c r="P527" i="1"/>
  <c r="O527" i="1"/>
  <c r="N527" i="1"/>
  <c r="M527" i="1"/>
  <c r="L527" i="1"/>
  <c r="K527" i="1"/>
  <c r="J527" i="1"/>
  <c r="I527" i="1"/>
  <c r="H527" i="1"/>
  <c r="G527" i="1"/>
  <c r="F527" i="1"/>
  <c r="C527" i="1"/>
  <c r="E526" i="1"/>
  <c r="D526" i="1" s="1"/>
  <c r="E525" i="1"/>
  <c r="D525" i="1" s="1"/>
  <c r="E524" i="1"/>
  <c r="D524" i="1" s="1"/>
  <c r="E523" i="1"/>
  <c r="D523" i="1"/>
  <c r="E522" i="1"/>
  <c r="D522" i="1" s="1"/>
  <c r="E521" i="1"/>
  <c r="D521" i="1" s="1"/>
  <c r="E520" i="1"/>
  <c r="D520" i="1" s="1"/>
  <c r="E519" i="1"/>
  <c r="D519" i="1" s="1"/>
  <c r="E518" i="1"/>
  <c r="D518" i="1" s="1"/>
  <c r="E517" i="1"/>
  <c r="D517" i="1" s="1"/>
  <c r="E516" i="1"/>
  <c r="D516" i="1" s="1"/>
  <c r="E515" i="1"/>
  <c r="D515" i="1" s="1"/>
  <c r="E514" i="1"/>
  <c r="D514" i="1"/>
  <c r="E513" i="1"/>
  <c r="D513" i="1" s="1"/>
  <c r="E512" i="1"/>
  <c r="D512" i="1"/>
  <c r="P511" i="1"/>
  <c r="O511" i="1"/>
  <c r="N511" i="1"/>
  <c r="M511" i="1"/>
  <c r="L511" i="1"/>
  <c r="K511" i="1"/>
  <c r="J511" i="1"/>
  <c r="I511" i="1"/>
  <c r="H511" i="1"/>
  <c r="G511" i="1"/>
  <c r="F511" i="1"/>
  <c r="C511" i="1"/>
  <c r="E510" i="1"/>
  <c r="D510" i="1" s="1"/>
  <c r="E509" i="1"/>
  <c r="D509" i="1" s="1"/>
  <c r="E508" i="1"/>
  <c r="D508" i="1" s="1"/>
  <c r="E507" i="1"/>
  <c r="D507" i="1" s="1"/>
  <c r="E506" i="1"/>
  <c r="D506" i="1" s="1"/>
  <c r="E505" i="1"/>
  <c r="D505" i="1" s="1"/>
  <c r="E504" i="1"/>
  <c r="D504" i="1" s="1"/>
  <c r="E503" i="1"/>
  <c r="D503" i="1" s="1"/>
  <c r="E502" i="1"/>
  <c r="D502" i="1" s="1"/>
  <c r="E501" i="1"/>
  <c r="D501" i="1" s="1"/>
  <c r="E500" i="1"/>
  <c r="D500" i="1" s="1"/>
  <c r="E499" i="1"/>
  <c r="D499" i="1" s="1"/>
  <c r="E498" i="1"/>
  <c r="D498" i="1" s="1"/>
  <c r="E497" i="1"/>
  <c r="D497" i="1" s="1"/>
  <c r="E496" i="1"/>
  <c r="D496" i="1" s="1"/>
  <c r="E495" i="1"/>
  <c r="D495" i="1" s="1"/>
  <c r="E494" i="1"/>
  <c r="D494" i="1" s="1"/>
  <c r="E493" i="1"/>
  <c r="D493" i="1" s="1"/>
  <c r="E492" i="1"/>
  <c r="D492" i="1" s="1"/>
  <c r="E491" i="1"/>
  <c r="D491" i="1" s="1"/>
  <c r="E490" i="1"/>
  <c r="D490" i="1" s="1"/>
  <c r="E489" i="1"/>
  <c r="D489" i="1" s="1"/>
  <c r="P488" i="1"/>
  <c r="O488" i="1"/>
  <c r="N488" i="1"/>
  <c r="M488" i="1"/>
  <c r="L488" i="1"/>
  <c r="K488" i="1"/>
  <c r="J488" i="1"/>
  <c r="I488" i="1"/>
  <c r="H488" i="1"/>
  <c r="G488" i="1"/>
  <c r="F488" i="1"/>
  <c r="C488" i="1"/>
  <c r="E487" i="1"/>
  <c r="D487" i="1" s="1"/>
  <c r="E486" i="1"/>
  <c r="D486" i="1" s="1"/>
  <c r="E485" i="1"/>
  <c r="D485" i="1" s="1"/>
  <c r="E484" i="1"/>
  <c r="D484" i="1"/>
  <c r="E483" i="1"/>
  <c r="D483" i="1" s="1"/>
  <c r="P482" i="1"/>
  <c r="O482" i="1"/>
  <c r="N482" i="1"/>
  <c r="M482" i="1"/>
  <c r="L482" i="1"/>
  <c r="K482" i="1"/>
  <c r="J482" i="1"/>
  <c r="I482" i="1"/>
  <c r="H482" i="1"/>
  <c r="G482" i="1"/>
  <c r="F482" i="1"/>
  <c r="C482" i="1"/>
  <c r="E481" i="1"/>
  <c r="D481" i="1" s="1"/>
  <c r="E480" i="1"/>
  <c r="D480" i="1" s="1"/>
  <c r="E479" i="1"/>
  <c r="D479" i="1" s="1"/>
  <c r="E478" i="1"/>
  <c r="D478" i="1" s="1"/>
  <c r="E477" i="1"/>
  <c r="D477" i="1" s="1"/>
  <c r="E476" i="1"/>
  <c r="D476" i="1" s="1"/>
  <c r="E475" i="1"/>
  <c r="D475" i="1" s="1"/>
  <c r="P474" i="1"/>
  <c r="O474" i="1"/>
  <c r="N474" i="1"/>
  <c r="M474" i="1"/>
  <c r="L474" i="1"/>
  <c r="K474" i="1"/>
  <c r="J474" i="1"/>
  <c r="I474" i="1"/>
  <c r="H474" i="1"/>
  <c r="G474" i="1"/>
  <c r="F474" i="1"/>
  <c r="C474" i="1"/>
  <c r="D473" i="1"/>
  <c r="D472" i="1"/>
  <c r="D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C470" i="1"/>
  <c r="E469" i="1"/>
  <c r="D469" i="1" s="1"/>
  <c r="E468" i="1"/>
  <c r="D468" i="1" s="1"/>
  <c r="E467" i="1"/>
  <c r="D467" i="1" s="1"/>
  <c r="E466" i="1"/>
  <c r="D466" i="1" s="1"/>
  <c r="E465" i="1"/>
  <c r="D465" i="1" s="1"/>
  <c r="E464" i="1"/>
  <c r="D464" i="1" s="1"/>
  <c r="E463" i="1"/>
  <c r="D463" i="1" s="1"/>
  <c r="E462" i="1"/>
  <c r="D462" i="1" s="1"/>
  <c r="E461" i="1"/>
  <c r="D461" i="1" s="1"/>
  <c r="E460" i="1"/>
  <c r="D460" i="1" s="1"/>
  <c r="E459" i="1"/>
  <c r="D459" i="1" s="1"/>
  <c r="E458" i="1"/>
  <c r="D458" i="1" s="1"/>
  <c r="E457" i="1"/>
  <c r="D457" i="1" s="1"/>
  <c r="E456" i="1"/>
  <c r="D456" i="1" s="1"/>
  <c r="E455" i="1"/>
  <c r="D455" i="1" s="1"/>
  <c r="E454" i="1"/>
  <c r="D454" i="1" s="1"/>
  <c r="E453" i="1"/>
  <c r="D453" i="1" s="1"/>
  <c r="E452" i="1"/>
  <c r="D452" i="1" s="1"/>
  <c r="E451" i="1"/>
  <c r="D451" i="1" s="1"/>
  <c r="E450" i="1"/>
  <c r="D450" i="1" s="1"/>
  <c r="E449" i="1"/>
  <c r="D449" i="1" s="1"/>
  <c r="E448" i="1"/>
  <c r="D448" i="1" s="1"/>
  <c r="E447" i="1"/>
  <c r="D447" i="1" s="1"/>
  <c r="E446" i="1"/>
  <c r="D446" i="1" s="1"/>
  <c r="E445" i="1"/>
  <c r="D445" i="1" s="1"/>
  <c r="E444" i="1"/>
  <c r="D444" i="1" s="1"/>
  <c r="E443" i="1"/>
  <c r="D443" i="1" s="1"/>
  <c r="E442" i="1"/>
  <c r="D442" i="1" s="1"/>
  <c r="P441" i="1"/>
  <c r="O441" i="1"/>
  <c r="N441" i="1"/>
  <c r="M441" i="1"/>
  <c r="L441" i="1"/>
  <c r="K441" i="1"/>
  <c r="J441" i="1"/>
  <c r="I441" i="1"/>
  <c r="H441" i="1"/>
  <c r="G441" i="1"/>
  <c r="F441" i="1"/>
  <c r="C441" i="1"/>
  <c r="D440" i="1"/>
  <c r="D439" i="1"/>
  <c r="D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C437" i="1"/>
  <c r="D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C435" i="1"/>
  <c r="D434" i="1"/>
  <c r="D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C432" i="1"/>
  <c r="D431" i="1"/>
  <c r="D430" i="1"/>
  <c r="D429" i="1"/>
  <c r="D428" i="1"/>
  <c r="D427" i="1"/>
  <c r="D426" i="1"/>
  <c r="D425" i="1"/>
  <c r="D424" i="1"/>
  <c r="D423" i="1"/>
  <c r="D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C421" i="1"/>
  <c r="D420" i="1"/>
  <c r="D419" i="1"/>
  <c r="D418" i="1"/>
  <c r="D417" i="1"/>
  <c r="D416" i="1"/>
  <c r="D415" i="1"/>
  <c r="D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C413" i="1"/>
  <c r="E412" i="1"/>
  <c r="D412" i="1" s="1"/>
  <c r="E411" i="1"/>
  <c r="D411" i="1" s="1"/>
  <c r="E410" i="1"/>
  <c r="D410" i="1" s="1"/>
  <c r="E409" i="1"/>
  <c r="D409" i="1" s="1"/>
  <c r="E408" i="1"/>
  <c r="D408" i="1" s="1"/>
  <c r="E407" i="1"/>
  <c r="D407" i="1" s="1"/>
  <c r="E406" i="1"/>
  <c r="D406" i="1" s="1"/>
  <c r="E405" i="1"/>
  <c r="D405" i="1" s="1"/>
  <c r="E404" i="1"/>
  <c r="D404" i="1" s="1"/>
  <c r="E403" i="1"/>
  <c r="D403" i="1"/>
  <c r="P402" i="1"/>
  <c r="O402" i="1"/>
  <c r="N402" i="1"/>
  <c r="M402" i="1"/>
  <c r="L402" i="1"/>
  <c r="K402" i="1"/>
  <c r="J402" i="1"/>
  <c r="I402" i="1"/>
  <c r="H402" i="1"/>
  <c r="G402" i="1"/>
  <c r="F402" i="1"/>
  <c r="C402" i="1"/>
  <c r="D401" i="1"/>
  <c r="D400" i="1"/>
  <c r="D399" i="1"/>
  <c r="D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C397" i="1"/>
  <c r="E396" i="1"/>
  <c r="D396" i="1" s="1"/>
  <c r="E395" i="1"/>
  <c r="D395" i="1" s="1"/>
  <c r="E394" i="1"/>
  <c r="D394" i="1"/>
  <c r="E393" i="1"/>
  <c r="D393" i="1" s="1"/>
  <c r="E392" i="1"/>
  <c r="D392" i="1" s="1"/>
  <c r="P391" i="1"/>
  <c r="O391" i="1"/>
  <c r="N391" i="1"/>
  <c r="M391" i="1"/>
  <c r="L391" i="1"/>
  <c r="K391" i="1"/>
  <c r="J391" i="1"/>
  <c r="I391" i="1"/>
  <c r="H391" i="1"/>
  <c r="G391" i="1"/>
  <c r="F391" i="1"/>
  <c r="C391" i="1"/>
  <c r="D390" i="1"/>
  <c r="D389" i="1"/>
  <c r="D388" i="1"/>
  <c r="D387" i="1"/>
  <c r="D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C385" i="1"/>
  <c r="D384" i="1"/>
  <c r="D383" i="1"/>
  <c r="D382" i="1"/>
  <c r="D381" i="1"/>
  <c r="D380" i="1"/>
  <c r="D379" i="1"/>
  <c r="D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C377" i="1"/>
  <c r="E376" i="1"/>
  <c r="D376" i="1" s="1"/>
  <c r="E375" i="1"/>
  <c r="D375" i="1" s="1"/>
  <c r="E374" i="1"/>
  <c r="D374" i="1"/>
  <c r="E373" i="1"/>
  <c r="D373" i="1" s="1"/>
  <c r="E372" i="1"/>
  <c r="D372" i="1" s="1"/>
  <c r="E371" i="1"/>
  <c r="D371" i="1" s="1"/>
  <c r="E370" i="1"/>
  <c r="D370" i="1" s="1"/>
  <c r="E369" i="1"/>
  <c r="D369" i="1" s="1"/>
  <c r="E368" i="1"/>
  <c r="D368" i="1" s="1"/>
  <c r="E367" i="1"/>
  <c r="D367" i="1" s="1"/>
  <c r="E366" i="1"/>
  <c r="D366" i="1"/>
  <c r="E365" i="1"/>
  <c r="D365" i="1" s="1"/>
  <c r="E364" i="1"/>
  <c r="D364" i="1" s="1"/>
  <c r="E363" i="1"/>
  <c r="D363" i="1" s="1"/>
  <c r="P362" i="1"/>
  <c r="O362" i="1"/>
  <c r="N362" i="1"/>
  <c r="M362" i="1"/>
  <c r="L362" i="1"/>
  <c r="K362" i="1"/>
  <c r="J362" i="1"/>
  <c r="I362" i="1"/>
  <c r="H362" i="1"/>
  <c r="G362" i="1"/>
  <c r="F362" i="1"/>
  <c r="C362" i="1"/>
  <c r="E361" i="1"/>
  <c r="D361" i="1" s="1"/>
  <c r="E360" i="1"/>
  <c r="D360" i="1" s="1"/>
  <c r="E359" i="1"/>
  <c r="D359" i="1" s="1"/>
  <c r="E358" i="1"/>
  <c r="D358" i="1" s="1"/>
  <c r="P357" i="1"/>
  <c r="O357" i="1"/>
  <c r="N357" i="1"/>
  <c r="M357" i="1"/>
  <c r="L357" i="1"/>
  <c r="K357" i="1"/>
  <c r="J357" i="1"/>
  <c r="I357" i="1"/>
  <c r="H357" i="1"/>
  <c r="G357" i="1"/>
  <c r="F357" i="1"/>
  <c r="C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C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C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C305" i="1"/>
  <c r="D304" i="1"/>
  <c r="D303" i="1"/>
  <c r="D302" i="1"/>
  <c r="D301" i="1"/>
  <c r="D300" i="1"/>
  <c r="D299" i="1"/>
  <c r="D298" i="1"/>
  <c r="D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C296" i="1"/>
  <c r="D295" i="1"/>
  <c r="D294" i="1"/>
  <c r="D293" i="1"/>
  <c r="D292" i="1"/>
  <c r="D291" i="1"/>
  <c r="D290" i="1"/>
  <c r="E289" i="1"/>
  <c r="D289" i="1" s="1"/>
  <c r="P288" i="1"/>
  <c r="O288" i="1"/>
  <c r="N288" i="1"/>
  <c r="M288" i="1"/>
  <c r="L288" i="1"/>
  <c r="K288" i="1"/>
  <c r="J288" i="1"/>
  <c r="I288" i="1"/>
  <c r="H288" i="1"/>
  <c r="G288" i="1"/>
  <c r="F288" i="1"/>
  <c r="C288" i="1"/>
  <c r="D287" i="1"/>
  <c r="D286" i="1"/>
  <c r="D285" i="1"/>
  <c r="D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C283" i="1"/>
  <c r="D282" i="1"/>
  <c r="D281" i="1"/>
  <c r="D280" i="1"/>
  <c r="D279" i="1"/>
  <c r="D278" i="1"/>
  <c r="D277" i="1"/>
  <c r="D276" i="1"/>
  <c r="D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C274" i="1"/>
  <c r="D273" i="1"/>
  <c r="D272" i="1"/>
  <c r="D271" i="1"/>
  <c r="D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C269" i="1"/>
  <c r="D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C267" i="1"/>
  <c r="D266" i="1"/>
  <c r="D265" i="1"/>
  <c r="D264" i="1"/>
  <c r="D263" i="1"/>
  <c r="D262" i="1"/>
  <c r="D261" i="1"/>
  <c r="D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C259" i="1"/>
  <c r="D258" i="1"/>
  <c r="E257" i="1"/>
  <c r="D257" i="1" s="1"/>
  <c r="E256" i="1"/>
  <c r="D256" i="1" s="1"/>
  <c r="E255" i="1"/>
  <c r="D255" i="1"/>
  <c r="E254" i="1"/>
  <c r="D254" i="1" s="1"/>
  <c r="E253" i="1"/>
  <c r="D253" i="1" s="1"/>
  <c r="E252" i="1"/>
  <c r="D252" i="1" s="1"/>
  <c r="E251" i="1"/>
  <c r="D251" i="1" s="1"/>
  <c r="E250" i="1"/>
  <c r="D250" i="1" s="1"/>
  <c r="P249" i="1"/>
  <c r="O249" i="1"/>
  <c r="N249" i="1"/>
  <c r="M249" i="1"/>
  <c r="L249" i="1"/>
  <c r="K249" i="1"/>
  <c r="J249" i="1"/>
  <c r="I249" i="1"/>
  <c r="H249" i="1"/>
  <c r="G249" i="1"/>
  <c r="F249" i="1"/>
  <c r="C249" i="1"/>
  <c r="D248" i="1"/>
  <c r="E247" i="1"/>
  <c r="D247" i="1" s="1"/>
  <c r="E246" i="1"/>
  <c r="D246" i="1" s="1"/>
  <c r="E245" i="1"/>
  <c r="D245" i="1" s="1"/>
  <c r="E244" i="1"/>
  <c r="D244" i="1" s="1"/>
  <c r="E243" i="1"/>
  <c r="D243" i="1" s="1"/>
  <c r="E242" i="1"/>
  <c r="D242" i="1" s="1"/>
  <c r="E241" i="1"/>
  <c r="D241" i="1" s="1"/>
  <c r="E240" i="1"/>
  <c r="D240" i="1" s="1"/>
  <c r="E239" i="1"/>
  <c r="D239" i="1" s="1"/>
  <c r="E238" i="1"/>
  <c r="D238" i="1" s="1"/>
  <c r="P237" i="1"/>
  <c r="O237" i="1"/>
  <c r="N237" i="1"/>
  <c r="N219" i="1" s="1"/>
  <c r="M237" i="1"/>
  <c r="L237" i="1"/>
  <c r="K237" i="1"/>
  <c r="J237" i="1"/>
  <c r="I237" i="1"/>
  <c r="H237" i="1"/>
  <c r="G237" i="1"/>
  <c r="F237" i="1"/>
  <c r="C237" i="1"/>
  <c r="D236" i="1"/>
  <c r="E235" i="1"/>
  <c r="D235" i="1" s="1"/>
  <c r="E234" i="1"/>
  <c r="D234" i="1" s="1"/>
  <c r="E233" i="1"/>
  <c r="D233" i="1" s="1"/>
  <c r="E232" i="1"/>
  <c r="D232" i="1" s="1"/>
  <c r="E231" i="1"/>
  <c r="D231" i="1" s="1"/>
  <c r="E230" i="1"/>
  <c r="D230" i="1" s="1"/>
  <c r="E229" i="1"/>
  <c r="D229" i="1" s="1"/>
  <c r="E228" i="1"/>
  <c r="D228" i="1" s="1"/>
  <c r="E227" i="1"/>
  <c r="D227" i="1" s="1"/>
  <c r="E226" i="1"/>
  <c r="D226" i="1" s="1"/>
  <c r="E225" i="1"/>
  <c r="D225" i="1" s="1"/>
  <c r="E224" i="1"/>
  <c r="D224" i="1"/>
  <c r="E223" i="1"/>
  <c r="D223" i="1" s="1"/>
  <c r="E222" i="1"/>
  <c r="D222" i="1"/>
  <c r="E221" i="1"/>
  <c r="D221" i="1" s="1"/>
  <c r="P220" i="1"/>
  <c r="O220" i="1"/>
  <c r="N220" i="1"/>
  <c r="M220" i="1"/>
  <c r="L220" i="1"/>
  <c r="K220" i="1"/>
  <c r="J220" i="1"/>
  <c r="I220" i="1"/>
  <c r="I219" i="1" s="1"/>
  <c r="H220" i="1"/>
  <c r="G220" i="1"/>
  <c r="F220" i="1"/>
  <c r="C220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C204" i="1"/>
  <c r="D203" i="1"/>
  <c r="D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C201" i="1"/>
  <c r="D200" i="1"/>
  <c r="D199" i="1"/>
  <c r="D198" i="1"/>
  <c r="D197" i="1"/>
  <c r="D196" i="1"/>
  <c r="D195" i="1"/>
  <c r="D194" i="1"/>
  <c r="D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C192" i="1"/>
  <c r="D191" i="1"/>
  <c r="D190" i="1"/>
  <c r="D189" i="1"/>
  <c r="D188" i="1"/>
  <c r="D187" i="1"/>
  <c r="D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C185" i="1"/>
  <c r="D184" i="1"/>
  <c r="D183" i="1"/>
  <c r="D182" i="1"/>
  <c r="D181" i="1"/>
  <c r="D180" i="1"/>
  <c r="D179" i="1"/>
  <c r="D178" i="1"/>
  <c r="D177" i="1"/>
  <c r="D176" i="1"/>
  <c r="D175" i="1"/>
  <c r="D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C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C158" i="1"/>
  <c r="D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C156" i="1"/>
  <c r="D155" i="1"/>
  <c r="P154" i="1"/>
  <c r="O154" i="1"/>
  <c r="N154" i="1"/>
  <c r="N153" i="1" s="1"/>
  <c r="M154" i="1"/>
  <c r="L154" i="1"/>
  <c r="K154" i="1"/>
  <c r="J154" i="1"/>
  <c r="J153" i="1" s="1"/>
  <c r="I154" i="1"/>
  <c r="I153" i="1" s="1"/>
  <c r="H154" i="1"/>
  <c r="G154" i="1"/>
  <c r="F154" i="1"/>
  <c r="F153" i="1" s="1"/>
  <c r="E154" i="1"/>
  <c r="C154" i="1"/>
  <c r="D152" i="1"/>
  <c r="D151" i="1"/>
  <c r="D150" i="1"/>
  <c r="D149" i="1"/>
  <c r="D148" i="1"/>
  <c r="D147" i="1"/>
  <c r="D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C145" i="1"/>
  <c r="B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C125" i="1"/>
  <c r="B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C88" i="1"/>
  <c r="B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C71" i="1"/>
  <c r="B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/>
  <c r="B57" i="1"/>
  <c r="D56" i="1"/>
  <c r="D55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C53" i="1"/>
  <c r="B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P4" i="1"/>
  <c r="O4" i="1"/>
  <c r="N4" i="1"/>
  <c r="M4" i="1"/>
  <c r="L4" i="1"/>
  <c r="L3" i="1" s="1"/>
  <c r="K4" i="1"/>
  <c r="J4" i="1"/>
  <c r="I4" i="1"/>
  <c r="H4" i="1"/>
  <c r="G4" i="1"/>
  <c r="F4" i="1"/>
  <c r="E4" i="1"/>
  <c r="C4" i="1"/>
  <c r="B4" i="1"/>
  <c r="P3" i="1"/>
  <c r="F3" i="1" l="1"/>
  <c r="J3" i="1"/>
  <c r="N3" i="1"/>
  <c r="H3" i="1"/>
  <c r="D259" i="1"/>
  <c r="D269" i="1"/>
  <c r="N686" i="1"/>
  <c r="D397" i="1"/>
  <c r="D682" i="1"/>
  <c r="E482" i="1"/>
  <c r="D544" i="1"/>
  <c r="D125" i="1"/>
  <c r="D192" i="1"/>
  <c r="H219" i="1"/>
  <c r="L219" i="1"/>
  <c r="P219" i="1"/>
  <c r="D470" i="1"/>
  <c r="E511" i="1"/>
  <c r="D511" i="1" s="1"/>
  <c r="F219" i="1"/>
  <c r="F709" i="1" s="1"/>
  <c r="J219" i="1"/>
  <c r="D283" i="1"/>
  <c r="D296" i="1"/>
  <c r="D340" i="1"/>
  <c r="D639" i="1"/>
  <c r="M219" i="1"/>
  <c r="D156" i="1"/>
  <c r="D185" i="1"/>
  <c r="D53" i="1"/>
  <c r="D57" i="1"/>
  <c r="D88" i="1"/>
  <c r="I3" i="1"/>
  <c r="M3" i="1"/>
  <c r="M153" i="1"/>
  <c r="D158" i="1"/>
  <c r="D628" i="1"/>
  <c r="D687" i="1"/>
  <c r="D699" i="1"/>
  <c r="M686" i="1"/>
  <c r="B3" i="1"/>
  <c r="G3" i="1"/>
  <c r="K3" i="1"/>
  <c r="O3" i="1"/>
  <c r="D145" i="1"/>
  <c r="G153" i="1"/>
  <c r="K153" i="1"/>
  <c r="O153" i="1"/>
  <c r="H153" i="1"/>
  <c r="H709" i="1" s="1"/>
  <c r="L153" i="1"/>
  <c r="L709" i="1" s="1"/>
  <c r="P153" i="1"/>
  <c r="D204" i="1"/>
  <c r="G219" i="1"/>
  <c r="K219" i="1"/>
  <c r="O219" i="1"/>
  <c r="D274" i="1"/>
  <c r="D305" i="1"/>
  <c r="E357" i="1"/>
  <c r="D357" i="1" s="1"/>
  <c r="E391" i="1"/>
  <c r="D391" i="1" s="1"/>
  <c r="E402" i="1"/>
  <c r="D402" i="1" s="1"/>
  <c r="D435" i="1"/>
  <c r="E488" i="1"/>
  <c r="D488" i="1" s="1"/>
  <c r="E527" i="1"/>
  <c r="D527" i="1" s="1"/>
  <c r="D633" i="1"/>
  <c r="D675" i="1"/>
  <c r="D663" i="1"/>
  <c r="C3" i="1"/>
  <c r="C153" i="1"/>
  <c r="D201" i="1"/>
  <c r="C219" i="1"/>
  <c r="E249" i="1"/>
  <c r="D249" i="1" s="1"/>
  <c r="E362" i="1"/>
  <c r="D362" i="1" s="1"/>
  <c r="D413" i="1"/>
  <c r="D432" i="1"/>
  <c r="D437" i="1"/>
  <c r="D482" i="1"/>
  <c r="D542" i="1"/>
  <c r="E584" i="1"/>
  <c r="D584" i="1" s="1"/>
  <c r="D684" i="1"/>
  <c r="I686" i="1"/>
  <c r="E3" i="1"/>
  <c r="D4" i="1"/>
  <c r="D71" i="1"/>
  <c r="E153" i="1"/>
  <c r="D154" i="1"/>
  <c r="D173" i="1"/>
  <c r="E220" i="1"/>
  <c r="D220" i="1" s="1"/>
  <c r="D267" i="1"/>
  <c r="D319" i="1"/>
  <c r="D377" i="1"/>
  <c r="D385" i="1"/>
  <c r="D421" i="1"/>
  <c r="E474" i="1"/>
  <c r="D474" i="1" s="1"/>
  <c r="D580" i="1"/>
  <c r="D623" i="1"/>
  <c r="D678" i="1"/>
  <c r="N709" i="1"/>
  <c r="K709" i="1"/>
  <c r="J709" i="1"/>
  <c r="E237" i="1"/>
  <c r="E288" i="1"/>
  <c r="D288" i="1" s="1"/>
  <c r="E441" i="1"/>
  <c r="D441" i="1" s="1"/>
  <c r="E555" i="1"/>
  <c r="D555" i="1" s="1"/>
  <c r="E686" i="1"/>
  <c r="I709" i="1" l="1"/>
  <c r="C709" i="1"/>
  <c r="C713" i="1" s="1"/>
  <c r="M709" i="1"/>
  <c r="G709" i="1"/>
  <c r="P709" i="1"/>
  <c r="D3" i="1"/>
  <c r="D153" i="1"/>
  <c r="O709" i="1"/>
  <c r="D686" i="1"/>
  <c r="D237" i="1"/>
  <c r="E219" i="1"/>
  <c r="D219" i="1" s="1"/>
  <c r="E709" i="1" l="1"/>
  <c r="D709" i="1" s="1"/>
  <c r="D712" i="1" s="1"/>
</calcChain>
</file>

<file path=xl/sharedStrings.xml><?xml version="1.0" encoding="utf-8"?>
<sst xmlns="http://schemas.openxmlformats.org/spreadsheetml/2006/main" count="723" uniqueCount="225">
  <si>
    <t>Ejercicio del Presupuesto
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</si>
  <si>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</si>
  <si>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</si>
  <si>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</si>
  <si>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</si>
  <si>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</si>
  <si>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</si>
  <si>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</si>
  <si>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</si>
  <si>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</si>
  <si>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</si>
  <si>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</si>
  <si>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</si>
  <si>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02-SUBDIRECCION ADMINISTRATIVA</t>
  </si>
  <si>
    <t>128-ADMINISTRATIVA</t>
  </si>
  <si>
    <t>21101 - MATERIALES Y UTILES DE OFICINA</t>
  </si>
  <si>
    <t>21201 - MATERIALES Y ÚTILES DE IMPRESIÓN Y REPRODUCCIÓN</t>
  </si>
  <si>
    <t>21401 - MATERIALES Y UTILES PARA EL PROCESAMIENTO EN EQUIPOS Y BIENES INFORMATICOS</t>
  </si>
  <si>
    <t>21501 - MATERIAL DE APOYO INFORMATIVO</t>
  </si>
  <si>
    <t>21601 - MATERIAL DE LIMPIEZA</t>
  </si>
  <si>
    <t>21702 - MATERIAL DIDACTICO</t>
  </si>
  <si>
    <t>22104 - PRODUCTOS ALIMENTICIOS PARA EL PERSONAL EN LAS INSTALACIONES DE LAS DEPENDENCIAS Y ENTIDADES</t>
  </si>
  <si>
    <t>22106 - PRODUCTOS ALIMENTICIOS PARA EL PERSONAL DERIVADO DE ACTIVIDADES EXTRAORDINARIAS</t>
  </si>
  <si>
    <t>25401 - MATERIALES, ACCESORIOS Y SUMINISTROS MÉDICOS</t>
  </si>
  <si>
    <t>26103 - COMBUESTIBLES LUBRICANTES Y ADITIVOS PARA PARA VEHICULOS TERRESTRES , AÉREOS, MARÍTIMOS, LACUSTRES Y FLUVIALES DESTINADOS A SERVICIOS ADMINISTRATIVOS</t>
  </si>
  <si>
    <t>27101 - VESTUARIOS UNIFORMES Y BLANCOS</t>
  </si>
  <si>
    <t>27201 - PRENDAS DE PROTECCIÓN PERSONAL</t>
  </si>
  <si>
    <t>29101 - HERRAMIENTAS MENORES</t>
  </si>
  <si>
    <t>29201 - REFACCIONES Y ACCESORIOS MENORES DE EDIFICIOS</t>
  </si>
  <si>
    <t>29401 - REFACCIONES Y ACCESORIOS PARA EQUIPO DE COMPUTO</t>
  </si>
  <si>
    <t>31201 - GAS</t>
  </si>
  <si>
    <t>31301 - SERVICIO DE AGUA</t>
  </si>
  <si>
    <t>31401 - SERVICIO TELEFONICO CONVENCIONAL</t>
  </si>
  <si>
    <t>32501 - ARRENDAMIENTO DE VEHICULOS TERRESTRES , AEREOS , MARÍTIMOS, LACUSTRES Y FLUVIALES PARA LA EJECUCIÓN DE PROGRAMAS DE SEGURIDAD PÚBLICA NACIONAL.</t>
  </si>
  <si>
    <t>32502 - ARRENDAMIENTO DE VEHÍCULOS TERRESTRES , AÉREOS, MARÍTIMOS, LACUSTRES Y FLUVIALES PARA SERVICIOS PÚBLICOS Y LA OPERACIÓN DE PROGRAMAS PÚBLICOS.</t>
  </si>
  <si>
    <t>33106 - SERVICIOS DE AUDITORIA</t>
  </si>
  <si>
    <t>33301 - SERVICIOS DE INFORMATICA</t>
  </si>
  <si>
    <t>33401 - SERVICIOS PARA CAPACITACION A SERVIDORES PUBLICOS</t>
  </si>
  <si>
    <t>33603 - IMPRESIONES DE DOCUMENTOS OFICIALES PARA LA PRESTACIÓN  DE SERVICIOS PÚBLICOS, IDENTIFICACIÓN , FORMATOS ADMINISTRATIVOS Y FISCALES, FORMAS VALORADAS , CERTIFICADAS Y TÍTULOS</t>
  </si>
  <si>
    <t>33604 - IMPRESIÓN Y ELABORACIÓN DE MATERIAL INFORMATIVO DERIVADO DE LA OPERACIÓN Y ADMINISTRACIÓN DE LAS DEPENDENCIAS Y ENTIDADES</t>
  </si>
  <si>
    <t>34101 - SERVICIOS BANCARIOS Y FINANCIEROS</t>
  </si>
  <si>
    <t>35101 - MANTENIMIENTO Y CONSERVACION DE INMUEBLES</t>
  </si>
  <si>
    <t>35201 - MANTENIMIENTO Y CONSERVACION DE MOBILIARIO Y EQUIPO DE ADMINISTRACION</t>
  </si>
  <si>
    <t>35301 - MANTENIMIENTO Y CONSERVACION DE BIENES INFORMATICOS</t>
  </si>
  <si>
    <t>35901 - SERVICIOS DE JARDINERIA Y FUMIGACIÓN</t>
  </si>
  <si>
    <t>36102 - OTROS GASTOS DE PUBLICACION, DIFUSION E INFORMACION</t>
  </si>
  <si>
    <t>37104 - PASAJES AEREOS NACIONALES PARA SERVIDORES PUBLICOS DE MANDO EN EL DESEMPEÑO DE COMISIONES Y FUNCIONES OFICIALES</t>
  </si>
  <si>
    <t>37204 - PASAJES TERRESTRES NACIONALES PARA SERVIDORES PUBLICOS DE MANDO EN EL DESEMPEÑO DE</t>
  </si>
  <si>
    <t>37504 - VIATICOS NACIONALES PARA SERVIDORES PÚBLICOS EN EL DESEMPEÑO DE FUNCIONES OFICIALES.</t>
  </si>
  <si>
    <t>37602 - VIATICOS EN EL EXTRANJERO PARA SERVIDORES PUBLICOS EN EL DESEMPEÑO DE COMISIONES Y FUNCIONES OFICIALES</t>
  </si>
  <si>
    <t>38101 - GASTOS DE CEREMONIAL DEL TITULAR DEL EJECUTIVO FEDERAL</t>
  </si>
  <si>
    <t>38102 - GASTOS DE CEREMONIAL DE LOS TITULARES DE LAS DEPENDENCIAS Y ENTIDADES</t>
  </si>
  <si>
    <t>38201 - GASTOS DE ORDEN SOCIAL</t>
  </si>
  <si>
    <t>38501 - GASTOS PARA ALIMENTACIÓN DE SERVIDORES PÚBLICOS DE MANDO</t>
  </si>
  <si>
    <t>39908 - CUOTAS Y SUSCRIPCIONES</t>
  </si>
  <si>
    <t>44111 - AYUDAS CULTURALES Y SOCIALES A PERSONAS</t>
  </si>
  <si>
    <t>44114 - OTRAS COMPENSACIONES</t>
  </si>
  <si>
    <t>44301 - AYUDAS A INSTITUCIONES EDUCATIVAS</t>
  </si>
  <si>
    <t>44502 - AYUDAS CULTURALES Y SOCIALES A INSTITUCIONES SIN FINES DE LUCRO</t>
  </si>
  <si>
    <t>48201 - DONATIVOS A ENTIDADES FEDERATIVAS Y MUNICIPIOS</t>
  </si>
  <si>
    <t>51501 - BIENES INFORMÁTICOS</t>
  </si>
  <si>
    <t>54101 - VEHICULOS</t>
  </si>
  <si>
    <t>51901 - EQUIPO DE ADMINISTRACION</t>
  </si>
  <si>
    <t>000 -ASAMBLEA MEXICANA DE LA NIÑEZ</t>
  </si>
  <si>
    <t>040-SERVICIOS ADMINISTRATIVOS</t>
  </si>
  <si>
    <t>11301 - SUELDOS BASE</t>
  </si>
  <si>
    <t>11304 - ESTIMULOS AL PERSONAL</t>
  </si>
  <si>
    <t>11307 - CUPONES DE BONIFICACION</t>
  </si>
  <si>
    <t>11308 - AYUDA PARA TRANSPORTE</t>
  </si>
  <si>
    <t>11310 - VACACIONES AL PERSONAL PERMANENTE</t>
  </si>
  <si>
    <t>12203 - PRIMA VACACIONAL Y DOMINICAL AL PERSONAL EVENTUAL</t>
  </si>
  <si>
    <t>13101 - PRIMA QUINQUENAL POR AÑOS DE SERVICIO EFECTIVAMENTE PRESTADOS</t>
  </si>
  <si>
    <t>13204 - PRIMA VACACIONAL Y DOMINICAL</t>
  </si>
  <si>
    <t>13206 - AGUINALDO</t>
  </si>
  <si>
    <t>14301 - APORTACIONES AL SISTEMA DE AHORRO PARA EL RETIRO</t>
  </si>
  <si>
    <t>15202 - PAGO DE LIQUIDACIONES</t>
  </si>
  <si>
    <t>15405 - DIAS ECONOMICOS</t>
  </si>
  <si>
    <t>15901 - OTRAS PRESTACIONES</t>
  </si>
  <si>
    <t>126-ADQUISICIONES</t>
  </si>
  <si>
    <t>23901 - OTROS PRODUCTOS ADQUIRIDOS COMO MATERIA PRIMA</t>
  </si>
  <si>
    <t>31701 - SERVICIOS DE CONDUCCION DE SEÑALES ANALÓGICAS Y DIGITALES</t>
  </si>
  <si>
    <t>32301 - ARRENDAMEINTO DE EQUIPO Y BIENES INFORMÁTICOS</t>
  </si>
  <si>
    <t>127-RECURSOS MATERIALES</t>
  </si>
  <si>
    <t>22301 - UTENSILIOS PARA EL SERVICIO DE ALIMENTACIÓN</t>
  </si>
  <si>
    <t>24601 - MATERIAL ELÉCTRICO Y ELECTRÓNICO</t>
  </si>
  <si>
    <t>34502 - SEGUROS Y FIANZAS</t>
  </si>
  <si>
    <t>35501 - MTTO Y CONSERVACION DE VEHÍCULOS TERRESTRES, AÉREOS , MARÍTIMOS, LACUSTRES Y FLUVIALES</t>
  </si>
  <si>
    <t>35703 - MANTENIMIENTO Y CONSERVACION DE EQUIPO DE COMUNICACIONES Y TELECOMUNICACIONES</t>
  </si>
  <si>
    <t>35704 - MANTENIMIENTO Y CONSERVACION DE EQUIPO TOPOGRAFICO</t>
  </si>
  <si>
    <t>39201 - IMPUESTOS Y DERECHOS DE EXPORTACION</t>
  </si>
  <si>
    <t>39203 - OTROS IMPUESTOS Y DERECHOS</t>
  </si>
  <si>
    <t>44801 - MERCANCIAS PARA SU DISTRIBUCION A LA POBLACIÓN</t>
  </si>
  <si>
    <t>51101 - MOBILIARIO</t>
  </si>
  <si>
    <t>56701 - HERRAMIENTAS Y MÁQUINAS-HERRAMIENTA</t>
  </si>
  <si>
    <t>072-RECURSOS FINANCIEROS</t>
  </si>
  <si>
    <t>32701 - PATENTES REGALIAS Y OTROS</t>
  </si>
  <si>
    <t>33601 - SERVICIOS RELACIONADOS CON TRADUCCIONES</t>
  </si>
  <si>
    <t>44106 - COMPENSACIONES POR SERVICIOS DE CARÁCTER SOCIAL</t>
  </si>
  <si>
    <t>124-RECURSOS HUMANOS</t>
  </si>
  <si>
    <t>03-SUBDIRECCION TECNICA</t>
  </si>
  <si>
    <t>076-INFRAESTRUCTURA PARA EL HABITAT</t>
  </si>
  <si>
    <t>077-DEVASTACION Y DESASTRES</t>
  </si>
  <si>
    <t>44111- AYUDAS SOCIALES PARA PERSONAS</t>
  </si>
  <si>
    <t>074-COMUNICACIÓN SOCIAL</t>
  </si>
  <si>
    <t>36101 - DIFUSION DE MENSAJES SOBRE PROGRAMAS Y ACTIVIDADES GUBERNAMENTALES.</t>
  </si>
  <si>
    <t>36301 - SERVICIOS DE CREATIVIDAD, PREPRODUCCIÓN Y PRODUCCIÓN DE PUBLICIDAD, EXCEPTO INTERNET</t>
  </si>
  <si>
    <t>36401- REVELADO</t>
  </si>
  <si>
    <t>52301- CAMARAS</t>
  </si>
  <si>
    <t>031-LOGISTICA</t>
  </si>
  <si>
    <t>22105 - PRODUCTOS ALIMENTICIOS PARA LA POBLACIÓN  EN CASOS DE DESASTRES NATURALES</t>
  </si>
  <si>
    <t>026-CERTIFICACION ISO</t>
  </si>
  <si>
    <t>073-INFORMES TRIMESTRALES Y ANUAL</t>
  </si>
  <si>
    <t>29301 - REFACCIONES Y ACCESORIOS MENORES DE MOBILIARIO Y EQUIPO DE ADMINISTRACIÓN, EDUCACIONAL Y RECREATIVO</t>
  </si>
  <si>
    <t>075-TRANSPARENCIA</t>
  </si>
  <si>
    <t>071-PASEO POR SALTILLO</t>
  </si>
  <si>
    <t>26102 - COMBUSTIBLES, LUBRICANTES Y ADITIVOS PARA VEHÍCULOS TERRESTRES , AÉREOS, MARÍTIMOS, LACUSTRES Y FLUVIALES DESTINADOS A SERVICIOS PÚBLICOS Y LA OPERACIÓN DE PROGRAMAS PÚBLICOS</t>
  </si>
  <si>
    <t>34701 - FLETES Y MANIOBRAS</t>
  </si>
  <si>
    <t>52901 - OTRO MOBILIARIO Y EQUIPO EDUCACIONAL Y RECREATIVO</t>
  </si>
  <si>
    <t>04-SUBDIRECCION BIENESTAR SOCIAL</t>
  </si>
  <si>
    <t>078-CENTRO RECREATIVO DE LOS GRANDES</t>
  </si>
  <si>
    <t>23201 - INSUMOS TEXTILES ADQUIRIDOS COMO MATERIA PRIMA</t>
  </si>
  <si>
    <t>23301 - PRODUCTOS DE PAPEL, CARTÓN E IMPRESOS ADQUIRIDOS COMO MATERIA PRIMA</t>
  </si>
  <si>
    <t>33901 - SUBCONTRATACION DE SERVICIOS CON TERCEROS</t>
  </si>
  <si>
    <t>35101 MANTENIMIENTO Y CONSERVACION DE INMUEBLE</t>
  </si>
  <si>
    <t>44106 COMPENSACION DE SERVICIOS DE CARÁCTER SOCIAL</t>
  </si>
  <si>
    <t>079-GRUPOS DE PERSONAS ADULTAS MAYORES</t>
  </si>
  <si>
    <t>080-JUEGOS DEPORTIVOS Y CULTURALES</t>
  </si>
  <si>
    <t>27301 - ARTICULOS DEPORTIVOS</t>
  </si>
  <si>
    <t>37503 - VIATICOS NACIONALES ASOCIADOS A DESASTRES NATURALES</t>
  </si>
  <si>
    <t>38201- GASTOS DE ORDEN SOCIAL</t>
  </si>
  <si>
    <t>081-EVENTOS ADULTO MAYOR</t>
  </si>
  <si>
    <t>22102 - PRODUCTOS ALIMENTICIOS PARA PERSONAS DERIVADO DE LA PRESTACIÓN DE SERVICIOS PUBLICOS EN UNIDADES DE SALUD,EDUCATIVAS DE READAPTACIÓN SOCIAL Y OTRAS.</t>
  </si>
  <si>
    <t>082-CASA DE REPOSO</t>
  </si>
  <si>
    <t>33201 - SERVICIOS DE DISEÑO, ARQUITECTURA, INGENIERÍA Y ACTIVIDADES RELACIONADAS</t>
  </si>
  <si>
    <t>083-CENTRO INTEGRAL DE ATENCION CIUDADANA</t>
  </si>
  <si>
    <t>33301- SERVICIO DE INFORMATICA</t>
  </si>
  <si>
    <t xml:space="preserve">   </t>
  </si>
  <si>
    <t>084-PROGRAMA DE APOYOS ECONOMICOS</t>
  </si>
  <si>
    <t>44109 - APOYO FUNERAL</t>
  </si>
  <si>
    <t xml:space="preserve">59101- LICENCIAS </t>
  </si>
  <si>
    <t>085-APOYOS EN ESPECIE</t>
  </si>
  <si>
    <t>096-APOYO ECONOMICO POR SALTILLO</t>
  </si>
  <si>
    <t>44108 - BECAS POR PROGRAMAS SOCIALES</t>
  </si>
  <si>
    <t>097-ALIMENTOS NUTRITIVOS POR SALTILLO</t>
  </si>
  <si>
    <t>44118 - AYUDA PARA ALIMENTACION</t>
  </si>
  <si>
    <t>098-MERCADITO POR SALTILLO</t>
  </si>
  <si>
    <t>23701 - PRODUCTOS DE CUERO, PIEL, PLÁSTICO Y HULE ADQUIRIDOS COMO MATERIA PRIMA</t>
  </si>
  <si>
    <t>32302 - ARRENDAMEINTO DE MOBILIARIO</t>
  </si>
  <si>
    <t>099-CENTROS COMUNITARIOS</t>
  </si>
  <si>
    <t>21801 - MATERIAL PARA VALORES</t>
  </si>
  <si>
    <t>.</t>
  </si>
  <si>
    <t>29702 - SEÑALAMIENTOS, LETREROS Y SIMILARES PARA LA SEGURIDAD</t>
  </si>
  <si>
    <t>120-MEDIACION Y PACIFICACION</t>
  </si>
  <si>
    <t>32903 - OTROS ARRENDAMIENTOS</t>
  </si>
  <si>
    <t>37401 - AUTOTRANSPORTE</t>
  </si>
  <si>
    <t>38105 - SERVICIOS OFICIALES</t>
  </si>
  <si>
    <t>38301 - CONGRESOS Y CONVENCIONES</t>
  </si>
  <si>
    <t>44202 - BECAS PARA PROGRAMAS DE CAPACITACION AL PERSONAL</t>
  </si>
  <si>
    <t>121-PREVENCION DEL SUICIDIO</t>
  </si>
  <si>
    <t>104-TODOS LOS NIÑOS EN LA ESCUELA POR SALTILLO</t>
  </si>
  <si>
    <t>31501 - SERVICIO TELEFONICO CELULAR</t>
  </si>
  <si>
    <t>56501 - EQUIPOS Y APARATOS DE COMUNICACIONES Y TELECOMUNICACIONES</t>
  </si>
  <si>
    <t>105-CABILDO INFANTIL</t>
  </si>
  <si>
    <t>106-VALORES, CULTURA Y DEPORTE</t>
  </si>
  <si>
    <t>107-DESARROLLO INTEGRAL DE NIÑAS, NIÑOS Y ADOLESCENTES</t>
  </si>
  <si>
    <t>109-MENORES ADOLESCENTES EMBARAZADAS</t>
  </si>
  <si>
    <t>110-APOYOS EN ESPECIE</t>
  </si>
  <si>
    <t>111-EVENTOS PARA PERSONAS CON DISCAPACIDAD</t>
  </si>
  <si>
    <t>112-JORNADA DE LABIO Y/O PALADAR HENDIDO</t>
  </si>
  <si>
    <t>113-CAMPAÑA MI VIDA EN TUS MANOS</t>
  </si>
  <si>
    <t>114-CAMPAMENTO VIVE EXTREMO</t>
  </si>
  <si>
    <t>115-RECUERDA QUE EN TU CASA TE ESPERAN 100% CONCIENTE</t>
  </si>
  <si>
    <t>116-UNIDAD BASICA DE REHABILITACION</t>
  </si>
  <si>
    <t>21102 - OTROS MATERIALES Y UTILES DE OFICINA</t>
  </si>
  <si>
    <t>25301 - MEDICINAS Y PROD. FARMACEUTICOS</t>
  </si>
  <si>
    <t>29501 - REFACCIONES Y ACCESORIOS MENORES DE EQUIPO E INSTRUMENTAL MEDICO Y DE LABORATORIO</t>
  </si>
  <si>
    <t>31101 - ENERGIA ELECTRICA</t>
  </si>
  <si>
    <t>35401 - INSTALACIÓN, REPARACIÓN Y MANTENIMIENTO DE EQUIPO E INSTRUMENTAL MÉDICO Y DE LABORATORIO</t>
  </si>
  <si>
    <t>093-RENDIRSE JAMAS</t>
  </si>
  <si>
    <t>094-VISITAS DOMICILIARIAS</t>
  </si>
  <si>
    <t>095-PLATICAS</t>
  </si>
  <si>
    <t>100-ATENCION A LA SALUD</t>
  </si>
  <si>
    <t>25501 - MATERIALES, ACCESORIOS Y SUMINISTROS DE LABORATORIO</t>
  </si>
  <si>
    <t>29801 - REFACCIONES Y ACCESORIOS MENORES DE MAQUINARIA Y OTROS EQUIPOS</t>
  </si>
  <si>
    <t>53101 - EQUIPO MÉDICO Y DE LABORATORIO</t>
  </si>
  <si>
    <t>532001 INSTRUMENTAL MÉDICO Y DE LABORATORIO</t>
  </si>
  <si>
    <t>56401 - SISTEMAS DE AIRE ACONDICIONADO, CALEFACCIÓN Y DE REFRIGERACIÓN INDUSTRIAL Y COMERCIAL</t>
  </si>
  <si>
    <t>101-FARMACIA ALLENDE</t>
  </si>
  <si>
    <t>21503 - MATERIAL FOTOGRAFICO</t>
  </si>
  <si>
    <t>102-FARMACIA OMEGA</t>
  </si>
  <si>
    <t>103-FARMACIA DIF SALTILLO</t>
  </si>
  <si>
    <t>117-TERAPIA PSICOLOGICA</t>
  </si>
  <si>
    <t>118-PLATICAS Y CURSOS PSICOEDUCATIVOS</t>
  </si>
  <si>
    <t>119-YO, PAPA PRIMERIZO</t>
  </si>
  <si>
    <t>088-INSCRIPCIONES A LOS CENTROS INFANTILES</t>
  </si>
  <si>
    <t>089-RACIONES DE ALIMENTOS</t>
  </si>
  <si>
    <t>22107 - PRODUCTOS ALIMENTICIOS PARA LA POBLACION BENEFICIADA EN CENTROS INFANTILES</t>
  </si>
  <si>
    <t>24901 - OTROS MATERIALES Y ARTÍCULOS DE CONSTRUCCIÓN Y REPARACIÓN</t>
  </si>
  <si>
    <t>27501 - BLANCOS Y OTROS PRODUCTOS TEXTILES, EXCEPTO PRENDAS DE VESTIR</t>
  </si>
  <si>
    <t>34401 - SEGURO DE RESPONSABILIDAD PATRIMONIAL DEL ESTADO</t>
  </si>
  <si>
    <t>51201 - MUEBLES, EXCEPTO DE OFICINA Y ESTANTERÍA</t>
  </si>
  <si>
    <t>52101 - EQUIPOS Y APARATOS AUDIOVISUALES</t>
  </si>
  <si>
    <t>56601 - MAQUINARIA Y EQUIPO ELECTRICO Y ELECTRONICO</t>
  </si>
  <si>
    <t>56903 - OTROS BIENES MUEBLES</t>
  </si>
  <si>
    <t>59701 - LICENCIAS INFORMÁTICAS</t>
  </si>
  <si>
    <t>090-SESIONES DE TERAPIA DE ARMONIA FAMILIAR</t>
  </si>
  <si>
    <t>091-CLUB SALUD DEL NIÑO</t>
  </si>
  <si>
    <t>092-ACTIVIDADES CULTURALES Y RECREATIVAS</t>
  </si>
  <si>
    <t>38401 - EXPOSICIONES</t>
  </si>
  <si>
    <t>087-CURSOS Y TALLERES</t>
  </si>
  <si>
    <t>35701 - MANTENIMIENTO Y CONSERVACION DE MAQUINARIA Y EQUIPO</t>
  </si>
  <si>
    <t>129-ESTETICA POR SALTILLO</t>
  </si>
  <si>
    <t>056-CENTRO ACUATICO</t>
  </si>
  <si>
    <t>130-FARMACIA DERRAMADERO</t>
  </si>
  <si>
    <t>131-VEAMOS POR SALTILLO</t>
  </si>
  <si>
    <t>133-ESCUCHEMOS POR SALTILLO</t>
  </si>
  <si>
    <t>32401- ARRENDAMIENTO DE EQUIPO E INSTRUMENTAL MEDI CO</t>
  </si>
  <si>
    <t>000- MOCHILA POR SALTILLO</t>
  </si>
  <si>
    <t>000 -AYUDEMOS A AYUDAR POR SALTILLO</t>
  </si>
  <si>
    <t>05-SUBDIRECCION DE ASUNTOS JURIDICOS</t>
  </si>
  <si>
    <t>122-PROCURADURIA MUNICIPAL</t>
  </si>
  <si>
    <t>38202 - PUBLICACIONES OFICIALES</t>
  </si>
  <si>
    <t>123-ASUNTO JURIDICOS ADMINISTRATIVOS</t>
  </si>
  <si>
    <t xml:space="preserve">TOTAL </t>
  </si>
  <si>
    <t>AYUDEMOS POR AYUDAR Y RECOLECCION DE MOCHILAS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</si>
</sst>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43" fontId="2" fillId="0" borderId="2" xfId="1" applyFont="1" applyFill="1" applyBorder="1"/>
    <xf numFmtId="43" fontId="2" fillId="2" borderId="0" xfId="1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0" fontId="2" fillId="3" borderId="4" xfId="0" applyFont="1" applyFill="1" applyBorder="1" applyAlignment="1">
      <alignment horizontal="left" vertical="center" wrapText="1"/>
    </xf>
    <xf numFmtId="164" fontId="3" fillId="0" borderId="5" xfId="1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wrapText="1"/>
    </xf>
    <xf numFmtId="43" fontId="2" fillId="3" borderId="5" xfId="1" applyFont="1" applyFill="1" applyBorder="1"/>
    <xf numFmtId="43" fontId="2" fillId="3" borderId="6" xfId="1" applyFont="1" applyFill="1" applyBorder="1"/>
    <xf numFmtId="0" fontId="4" fillId="2" borderId="4" xfId="0" applyFont="1" applyFill="1" applyBorder="1" applyAlignment="1">
      <alignment horizontal="left" wrapText="1"/>
    </xf>
    <xf numFmtId="43" fontId="4" fillId="0" borderId="5" xfId="1" applyFont="1" applyFill="1" applyBorder="1"/>
    <xf numFmtId="43" fontId="4" fillId="2" borderId="5" xfId="1" applyFont="1" applyFill="1" applyBorder="1"/>
    <xf numFmtId="43" fontId="4" fillId="2" borderId="6" xfId="1" applyFont="1" applyFill="1" applyBorder="1"/>
    <xf numFmtId="0" fontId="4" fillId="4" borderId="0" xfId="0" applyFont="1" applyFill="1"/>
    <xf numFmtId="0" fontId="4" fillId="3" borderId="4" xfId="0" applyFont="1" applyFill="1" applyBorder="1" applyAlignment="1">
      <alignment horizontal="left" wrapText="1"/>
    </xf>
    <xf numFmtId="43" fontId="4" fillId="3" borderId="5" xfId="1" applyFont="1" applyFill="1" applyBorder="1"/>
    <xf numFmtId="43" fontId="4" fillId="3" borderId="6" xfId="1" applyFont="1" applyFill="1" applyBorder="1"/>
    <xf numFmtId="0" fontId="4" fillId="3" borderId="0" xfId="0" applyFont="1" applyFill="1"/>
    <xf numFmtId="0" fontId="2" fillId="0" borderId="4" xfId="0" applyFont="1" applyFill="1" applyBorder="1" applyAlignment="1">
      <alignment horizontal="left" wrapText="1"/>
    </xf>
    <xf numFmtId="43" fontId="2" fillId="0" borderId="5" xfId="1" applyFont="1" applyFill="1" applyBorder="1"/>
    <xf numFmtId="43" fontId="2" fillId="0" borderId="6" xfId="1" applyFont="1" applyFill="1" applyBorder="1"/>
    <xf numFmtId="43" fontId="5" fillId="0" borderId="5" xfId="0" applyNumberFormat="1" applyFont="1" applyFill="1" applyBorder="1"/>
    <xf numFmtId="43" fontId="5" fillId="2" borderId="5" xfId="0" applyNumberFormat="1" applyFont="1" applyFill="1" applyBorder="1"/>
    <xf numFmtId="43" fontId="4" fillId="0" borderId="5" xfId="0" applyNumberFormat="1" applyFont="1" applyFill="1" applyBorder="1"/>
    <xf numFmtId="43" fontId="4" fillId="3" borderId="5" xfId="0" applyNumberFormat="1" applyFont="1" applyFill="1" applyBorder="1"/>
    <xf numFmtId="0" fontId="4" fillId="0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43" fontId="4" fillId="0" borderId="6" xfId="1" applyFont="1" applyFill="1" applyBorder="1"/>
    <xf numFmtId="0" fontId="4" fillId="0" borderId="0" xfId="0" applyFont="1" applyFill="1"/>
    <xf numFmtId="0" fontId="2" fillId="0" borderId="4" xfId="0" applyFont="1" applyFill="1" applyBorder="1" applyAlignment="1">
      <alignment horizontal="justify" vertical="center" wrapText="1"/>
    </xf>
    <xf numFmtId="0" fontId="0" fillId="0" borderId="5" xfId="0" applyFill="1" applyBorder="1"/>
    <xf numFmtId="43" fontId="0" fillId="0" borderId="5" xfId="1" applyFont="1" applyFill="1" applyBorder="1"/>
    <xf numFmtId="43" fontId="0" fillId="0" borderId="6" xfId="1" applyFont="1" applyFill="1" applyBorder="1"/>
    <xf numFmtId="0" fontId="0" fillId="0" borderId="0" xfId="0" applyFill="1"/>
    <xf numFmtId="0" fontId="5" fillId="3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43" fontId="3" fillId="0" borderId="5" xfId="1" applyFont="1" applyFill="1" applyBorder="1"/>
    <xf numFmtId="0" fontId="4" fillId="3" borderId="8" xfId="0" applyFont="1" applyFill="1" applyBorder="1" applyAlignment="1">
      <alignment wrapText="1"/>
    </xf>
    <xf numFmtId="43" fontId="4" fillId="0" borderId="9" xfId="0" applyNumberFormat="1" applyFont="1" applyFill="1" applyBorder="1"/>
    <xf numFmtId="43" fontId="4" fillId="3" borderId="9" xfId="0" applyNumberFormat="1" applyFont="1" applyFill="1" applyBorder="1"/>
    <xf numFmtId="43" fontId="4" fillId="3" borderId="9" xfId="1" applyFont="1" applyFill="1" applyBorder="1"/>
    <xf numFmtId="43" fontId="4" fillId="3" borderId="10" xfId="1" applyFont="1" applyFill="1" applyBorder="1"/>
    <xf numFmtId="0" fontId="2" fillId="0" borderId="11" xfId="0" applyFont="1" applyFill="1" applyBorder="1" applyAlignment="1">
      <alignment wrapText="1"/>
    </xf>
    <xf numFmtId="44" fontId="2" fillId="0" borderId="0" xfId="0" applyNumberFormat="1" applyFont="1" applyFill="1" applyBorder="1"/>
    <xf numFmtId="44" fontId="2" fillId="2" borderId="0" xfId="0" applyNumberFormat="1" applyFont="1" applyFill="1" applyBorder="1"/>
    <xf numFmtId="0" fontId="2" fillId="0" borderId="12" xfId="0" applyFont="1" applyFill="1" applyBorder="1" applyAlignment="1">
      <alignment wrapText="1"/>
    </xf>
    <xf numFmtId="43" fontId="2" fillId="0" borderId="13" xfId="1" applyFont="1" applyFill="1" applyBorder="1"/>
    <xf numFmtId="43" fontId="2" fillId="2" borderId="13" xfId="1" applyFont="1" applyFill="1" applyBorder="1"/>
    <xf numFmtId="43" fontId="2" fillId="0" borderId="14" xfId="1" applyFont="1" applyFill="1" applyBorder="1"/>
    <xf numFmtId="0" fontId="2" fillId="0" borderId="0" xfId="0" applyFont="1" applyFill="1" applyAlignment="1">
      <alignment wrapText="1"/>
    </xf>
    <xf numFmtId="43" fontId="2" fillId="0" borderId="0" xfId="1" applyFont="1" applyFill="1"/>
    <xf numFmtId="43" fontId="2" fillId="2" borderId="0" xfId="1" applyFont="1" applyFill="1"/>
    <xf numFmtId="0" fontId="0" fillId="0" borderId="5" xfId="0" applyFont="1" applyFill="1" applyBorder="1"/>
    <xf numFmtId="0" fontId="0" fillId="0" borderId="0" xfId="0" applyFont="1" applyFill="1"/>
    <xf numFmtId="43" fontId="5" fillId="0" borderId="5" xfId="1" applyFont="1" applyFill="1" applyBorder="1"/>
    <xf numFmtId="43" fontId="3" fillId="0" borderId="6" xfId="1" applyFont="1" applyFill="1" applyBorder="1"/>
    <xf numFmtId="0" fontId="3" fillId="0" borderId="0" xfId="0" applyFont="1" applyFill="1"/>
    <xf numFmtId="43" fontId="2" fillId="0" borderId="7" xfId="1" applyFont="1" applyFill="1" applyBorder="1"/>
    <xf numFmtId="43" fontId="5" fillId="3" borderId="5" xfId="0" applyNumberFormat="1" applyFont="1" applyFill="1" applyBorder="1"/>
    <xf numFmtId="43" fontId="5" fillId="3" borderId="5" xfId="1" applyFont="1" applyFill="1" applyBorder="1"/>
    <xf numFmtId="43" fontId="5" fillId="3" borderId="6" xfId="1" applyFont="1" applyFill="1" applyBorder="1"/>
    <xf numFmtId="0" fontId="5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152400</xdr:rowOff>
    </xdr:from>
    <xdr:to>
      <xdr:col>0</xdr:col>
      <xdr:colOff>1619250</xdr:colOff>
      <xdr:row>1</xdr:row>
      <xdr:rowOff>247650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B73AED64-1F61-4672-8AF2-B9F9CFFC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52400"/>
          <a:ext cx="160019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781050</xdr:colOff>
      <xdr:row>0</xdr:row>
      <xdr:rowOff>9526</xdr:rowOff>
    </xdr:from>
    <xdr:to>
      <xdr:col>10</xdr:col>
      <xdr:colOff>485775</xdr:colOff>
      <xdr:row>0</xdr:row>
      <xdr:rowOff>695326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414B2F-50C1-4528-8EFE-208A390DA40F}"/>
            </a:ext>
          </a:extLst>
        </xdr:cNvPr>
        <xdr:cNvSpPr txBox="1"/>
      </xdr:nvSpPr>
      <xdr:spPr>
        <a:xfrm>
          <a:off x="4505325" y="9526"/>
          <a:ext cx="517207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400"/>
            <a:t>PRESUPUESTO DE DIF SALTILLO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13"/>
  <sheetViews>
    <sheetView tabSelected="1" topLeftCell="A19" workbookViewId="0">
      <selection activeCell="L1" sqref="L1"/>
    </sheetView>
  </sheetViews>
  <sheetFormatPr baseColWidth="10" defaultRowHeight="11.25" x14ac:dyDescent="0.2"/>
  <cols>
    <col min="1" max="1" width="55.85546875" style="52" customWidth="1"/>
    <col min="2" max="2" width="12.28515625" style="53" hidden="1" customWidth="1"/>
    <col min="3" max="3" width="12.85546875" style="53" bestFit="1" customWidth="1"/>
    <col min="4" max="4" width="12.85546875" style="54" hidden="1" customWidth="1"/>
    <col min="5" max="5" width="12" style="53" bestFit="1" customWidth="1"/>
    <col min="6" max="16" width="11.42578125" style="53"/>
    <col min="17" max="16384" width="11.42578125" style="1"/>
  </cols>
  <sheetData>
    <row r="1" spans="1:16" ht="57" customHeight="1" x14ac:dyDescent="0.2">
      <c r="A1" s="2"/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ht="56.25" x14ac:dyDescent="0.2">
      <c r="A2" s="7" t="s">
        <v>0</v>
      </c>
      <c r="B2" s="8">
        <v>2018</v>
      </c>
      <c r="C2" s="8">
        <v>2019</v>
      </c>
      <c r="D2" s="9"/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10</v>
      </c>
      <c r="O2" s="10" t="s">
        <v>11</v>
      </c>
      <c r="P2" s="11" t="s">
        <v>12</v>
      </c>
    </row>
    <row r="3" spans="1:16" s="16" customFormat="1" x14ac:dyDescent="0.2">
      <c r="A3" s="12" t="s">
        <v>13</v>
      </c>
      <c r="B3" s="13">
        <f>+B4+B57+B71+B88+B125+B145</f>
        <v>47101595.090000004</v>
      </c>
      <c r="C3" s="14">
        <f>+C4+C57+C71+C88+C125+C145+C53</f>
        <v>44934530</v>
      </c>
      <c r="D3" s="14">
        <f>SUM(E3:P3)</f>
        <v>44934530</v>
      </c>
      <c r="E3" s="14">
        <f>+E4+E57+E71+E88+E125+E145+E53</f>
        <v>4293576.0166666666</v>
      </c>
      <c r="F3" s="14">
        <f t="shared" ref="F3:P3" si="0">+F4+F57+F71+F88+F125+F145+F53</f>
        <v>3168945.8166666664</v>
      </c>
      <c r="G3" s="14">
        <f t="shared" si="0"/>
        <v>3638045.8166666664</v>
      </c>
      <c r="H3" s="14">
        <f t="shared" si="0"/>
        <v>3208445.8166666664</v>
      </c>
      <c r="I3" s="14">
        <f t="shared" si="0"/>
        <v>3199645.8166666664</v>
      </c>
      <c r="J3" s="14">
        <f t="shared" si="0"/>
        <v>3149345.8166666664</v>
      </c>
      <c r="K3" s="14">
        <f t="shared" si="0"/>
        <v>3217145.8166666664</v>
      </c>
      <c r="L3" s="14">
        <f t="shared" si="0"/>
        <v>3160345.8166666664</v>
      </c>
      <c r="M3" s="14">
        <f t="shared" si="0"/>
        <v>3210145.8166666664</v>
      </c>
      <c r="N3" s="14">
        <f t="shared" si="0"/>
        <v>3149845.8166666664</v>
      </c>
      <c r="O3" s="14">
        <f t="shared" si="0"/>
        <v>3157145.8166666664</v>
      </c>
      <c r="P3" s="15">
        <f t="shared" si="0"/>
        <v>8381895.8166666664</v>
      </c>
    </row>
    <row r="4" spans="1:16" s="20" customFormat="1" x14ac:dyDescent="0.2">
      <c r="A4" s="17" t="s">
        <v>14</v>
      </c>
      <c r="B4" s="18">
        <f>SUM(B5:B52)</f>
        <v>2516845.6700000004</v>
      </c>
      <c r="C4" s="18">
        <f>SUM(C5:C52)</f>
        <v>1739980</v>
      </c>
      <c r="D4" s="18">
        <f t="shared" ref="D4:D67" si="1">SUM(E4:P4)</f>
        <v>1739980.0000000007</v>
      </c>
      <c r="E4" s="18">
        <f>SUM(E5:E52)</f>
        <v>845363.26</v>
      </c>
      <c r="F4" s="18">
        <f t="shared" ref="F4:P4" si="2">SUM(F5:F52)</f>
        <v>54333.34</v>
      </c>
      <c r="G4" s="18">
        <f t="shared" si="2"/>
        <v>87333.34</v>
      </c>
      <c r="H4" s="18">
        <f t="shared" si="2"/>
        <v>101333.34</v>
      </c>
      <c r="I4" s="18">
        <f t="shared" si="2"/>
        <v>59833.34</v>
      </c>
      <c r="J4" s="18">
        <f t="shared" si="2"/>
        <v>47333.34</v>
      </c>
      <c r="K4" s="18">
        <f t="shared" si="2"/>
        <v>80333.34</v>
      </c>
      <c r="L4" s="18">
        <f t="shared" si="2"/>
        <v>58333.34</v>
      </c>
      <c r="M4" s="18">
        <f t="shared" si="2"/>
        <v>79333.34</v>
      </c>
      <c r="N4" s="18">
        <f t="shared" si="2"/>
        <v>48833.34</v>
      </c>
      <c r="O4" s="18">
        <f t="shared" si="2"/>
        <v>43833.34</v>
      </c>
      <c r="P4" s="19">
        <f t="shared" si="2"/>
        <v>233783.34</v>
      </c>
    </row>
    <row r="5" spans="1:16" ht="11.25" customHeight="1" x14ac:dyDescent="0.2">
      <c r="A5" s="21" t="s">
        <v>15</v>
      </c>
      <c r="B5" s="22">
        <v>28544.309999999994</v>
      </c>
      <c r="C5" s="22">
        <v>26000</v>
      </c>
      <c r="D5" s="13">
        <f t="shared" si="1"/>
        <v>25999.999999999993</v>
      </c>
      <c r="E5" s="22">
        <v>2166.63</v>
      </c>
      <c r="F5" s="22">
        <v>2166.67</v>
      </c>
      <c r="G5" s="22">
        <v>2166.67</v>
      </c>
      <c r="H5" s="22">
        <v>2166.67</v>
      </c>
      <c r="I5" s="22">
        <v>2166.67</v>
      </c>
      <c r="J5" s="22">
        <v>2166.67</v>
      </c>
      <c r="K5" s="22">
        <v>2166.67</v>
      </c>
      <c r="L5" s="22">
        <v>2166.67</v>
      </c>
      <c r="M5" s="22">
        <v>2166.67</v>
      </c>
      <c r="N5" s="22">
        <v>2166.67</v>
      </c>
      <c r="O5" s="22">
        <v>2166.67</v>
      </c>
      <c r="P5" s="23">
        <v>2166.67</v>
      </c>
    </row>
    <row r="6" spans="1:16" ht="11.25" customHeight="1" x14ac:dyDescent="0.2">
      <c r="A6" s="21" t="s">
        <v>16</v>
      </c>
      <c r="B6" s="22">
        <v>50228.33</v>
      </c>
      <c r="C6" s="22">
        <v>50000</v>
      </c>
      <c r="D6" s="13">
        <f t="shared" si="1"/>
        <v>49999.999999999985</v>
      </c>
      <c r="E6" s="22">
        <v>4166.63</v>
      </c>
      <c r="F6" s="22">
        <v>4166.67</v>
      </c>
      <c r="G6" s="22">
        <v>4166.67</v>
      </c>
      <c r="H6" s="22">
        <v>4166.67</v>
      </c>
      <c r="I6" s="22">
        <v>4166.67</v>
      </c>
      <c r="J6" s="22">
        <v>4166.67</v>
      </c>
      <c r="K6" s="22">
        <v>4166.67</v>
      </c>
      <c r="L6" s="22">
        <v>4166.67</v>
      </c>
      <c r="M6" s="22">
        <v>4166.67</v>
      </c>
      <c r="N6" s="22">
        <v>4166.67</v>
      </c>
      <c r="O6" s="22">
        <v>4166.67</v>
      </c>
      <c r="P6" s="23">
        <v>4166.67</v>
      </c>
    </row>
    <row r="7" spans="1:16" ht="22.5" customHeight="1" x14ac:dyDescent="0.2">
      <c r="A7" s="21" t="s">
        <v>17</v>
      </c>
      <c r="B7" s="22">
        <v>0</v>
      </c>
      <c r="C7" s="22">
        <v>1000</v>
      </c>
      <c r="D7" s="13">
        <f t="shared" si="1"/>
        <v>1000</v>
      </c>
      <c r="E7" s="22">
        <v>1000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1:16" ht="11.25" customHeight="1" x14ac:dyDescent="0.2">
      <c r="A8" s="21" t="s">
        <v>18</v>
      </c>
      <c r="B8" s="22">
        <v>3200</v>
      </c>
      <c r="C8" s="22">
        <v>0</v>
      </c>
      <c r="D8" s="13">
        <f t="shared" si="1"/>
        <v>0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6" ht="11.25" customHeight="1" x14ac:dyDescent="0.2">
      <c r="A9" s="21" t="s">
        <v>19</v>
      </c>
      <c r="B9" s="22">
        <v>9455.4599999999991</v>
      </c>
      <c r="C9" s="22">
        <v>8000</v>
      </c>
      <c r="D9" s="13">
        <f t="shared" si="1"/>
        <v>8000</v>
      </c>
      <c r="E9" s="22">
        <v>1500</v>
      </c>
      <c r="F9" s="22"/>
      <c r="G9" s="22">
        <v>1500</v>
      </c>
      <c r="H9" s="22"/>
      <c r="I9" s="22">
        <v>1500</v>
      </c>
      <c r="J9" s="22"/>
      <c r="K9" s="22">
        <v>1500</v>
      </c>
      <c r="L9" s="22"/>
      <c r="M9" s="22">
        <v>1500</v>
      </c>
      <c r="N9" s="22"/>
      <c r="O9" s="22">
        <v>500</v>
      </c>
      <c r="P9" s="23"/>
    </row>
    <row r="10" spans="1:16" ht="11.25" customHeight="1" x14ac:dyDescent="0.2">
      <c r="A10" s="21" t="s">
        <v>20</v>
      </c>
      <c r="B10" s="22">
        <v>1098.2</v>
      </c>
      <c r="C10" s="22">
        <v>1000</v>
      </c>
      <c r="D10" s="13">
        <f t="shared" si="1"/>
        <v>1000</v>
      </c>
      <c r="E10" s="22">
        <v>1000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</row>
    <row r="11" spans="1:16" ht="22.5" customHeight="1" x14ac:dyDescent="0.2">
      <c r="A11" s="21" t="s">
        <v>21</v>
      </c>
      <c r="B11" s="22">
        <v>2505.6</v>
      </c>
      <c r="C11" s="22">
        <v>5000</v>
      </c>
      <c r="D11" s="13">
        <f t="shared" si="1"/>
        <v>5000</v>
      </c>
      <c r="E11" s="22">
        <v>500</v>
      </c>
      <c r="F11" s="22">
        <v>500</v>
      </c>
      <c r="G11" s="22">
        <v>500</v>
      </c>
      <c r="H11" s="22">
        <v>500</v>
      </c>
      <c r="I11" s="22">
        <v>500</v>
      </c>
      <c r="J11" s="22">
        <v>500</v>
      </c>
      <c r="K11" s="22">
        <v>500</v>
      </c>
      <c r="L11" s="22">
        <v>500</v>
      </c>
      <c r="M11" s="22">
        <v>500</v>
      </c>
      <c r="N11" s="22">
        <v>500</v>
      </c>
      <c r="O11" s="22"/>
      <c r="P11" s="23"/>
    </row>
    <row r="12" spans="1:16" ht="22.5" customHeight="1" x14ac:dyDescent="0.2">
      <c r="A12" s="21" t="s">
        <v>22</v>
      </c>
      <c r="B12" s="22">
        <v>50615.470000000008</v>
      </c>
      <c r="C12" s="22">
        <v>50000</v>
      </c>
      <c r="D12" s="13">
        <f t="shared" si="1"/>
        <v>50000</v>
      </c>
      <c r="E12" s="22">
        <v>10000</v>
      </c>
      <c r="F12" s="22">
        <v>5000</v>
      </c>
      <c r="G12" s="22"/>
      <c r="H12" s="22">
        <v>10000</v>
      </c>
      <c r="I12" s="22">
        <v>5000</v>
      </c>
      <c r="J12" s="22"/>
      <c r="K12" s="22"/>
      <c r="L12" s="22">
        <v>10000</v>
      </c>
      <c r="M12" s="22"/>
      <c r="N12" s="22"/>
      <c r="O12" s="22"/>
      <c r="P12" s="23">
        <v>10000</v>
      </c>
    </row>
    <row r="13" spans="1:16" ht="11.25" customHeight="1" x14ac:dyDescent="0.2">
      <c r="A13" s="21" t="s">
        <v>23</v>
      </c>
      <c r="B13" s="22">
        <v>148109.19</v>
      </c>
      <c r="C13" s="22">
        <v>35000</v>
      </c>
      <c r="D13" s="13">
        <f t="shared" si="1"/>
        <v>35000</v>
      </c>
      <c r="E13" s="22"/>
      <c r="F13" s="22"/>
      <c r="G13" s="22">
        <v>35000</v>
      </c>
      <c r="H13" s="22"/>
      <c r="I13" s="22"/>
      <c r="J13" s="22"/>
      <c r="K13" s="22"/>
      <c r="L13" s="22"/>
      <c r="M13" s="22"/>
      <c r="N13" s="22"/>
      <c r="O13" s="22"/>
      <c r="P13" s="23"/>
    </row>
    <row r="14" spans="1:16" ht="33.75" customHeight="1" x14ac:dyDescent="0.2">
      <c r="A14" s="21" t="s">
        <v>24</v>
      </c>
      <c r="B14" s="22">
        <v>27104.49</v>
      </c>
      <c r="C14" s="22">
        <v>40000</v>
      </c>
      <c r="D14" s="13">
        <f t="shared" si="1"/>
        <v>40000</v>
      </c>
      <c r="E14" s="22">
        <v>4000</v>
      </c>
      <c r="F14" s="22">
        <v>4000</v>
      </c>
      <c r="G14" s="22">
        <v>4000</v>
      </c>
      <c r="H14" s="22">
        <v>4000</v>
      </c>
      <c r="I14" s="22">
        <v>4000</v>
      </c>
      <c r="J14" s="22">
        <v>4000</v>
      </c>
      <c r="K14" s="22">
        <v>4000</v>
      </c>
      <c r="L14" s="22">
        <v>4000</v>
      </c>
      <c r="M14" s="22">
        <v>4000</v>
      </c>
      <c r="N14" s="22">
        <v>4000</v>
      </c>
      <c r="O14" s="22"/>
      <c r="P14" s="23"/>
    </row>
    <row r="15" spans="1:16" ht="11.25" customHeight="1" x14ac:dyDescent="0.2">
      <c r="A15" s="21" t="s">
        <v>25</v>
      </c>
      <c r="B15" s="22">
        <v>65463.44</v>
      </c>
      <c r="C15" s="22">
        <v>57000</v>
      </c>
      <c r="D15" s="13">
        <f t="shared" si="1"/>
        <v>57000</v>
      </c>
      <c r="E15" s="22">
        <v>57000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</row>
    <row r="16" spans="1:16" ht="11.25" customHeight="1" x14ac:dyDescent="0.2">
      <c r="A16" s="21" t="s">
        <v>26</v>
      </c>
      <c r="B16" s="22">
        <v>35557.020000000004</v>
      </c>
      <c r="C16" s="22"/>
      <c r="D16" s="13">
        <f t="shared" si="1"/>
        <v>0</v>
      </c>
      <c r="E16" s="22"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</row>
    <row r="17" spans="1:16" ht="11.25" customHeight="1" x14ac:dyDescent="0.2">
      <c r="A17" s="21" t="s">
        <v>27</v>
      </c>
      <c r="B17" s="22">
        <v>6043.6</v>
      </c>
      <c r="C17" s="22">
        <v>3000</v>
      </c>
      <c r="D17" s="13">
        <f t="shared" si="1"/>
        <v>3000</v>
      </c>
      <c r="E17" s="22">
        <v>1000</v>
      </c>
      <c r="F17" s="22"/>
      <c r="G17" s="22">
        <v>1000</v>
      </c>
      <c r="H17" s="22"/>
      <c r="I17" s="22">
        <v>1000</v>
      </c>
      <c r="J17" s="22"/>
      <c r="K17" s="22"/>
      <c r="L17" s="22"/>
      <c r="M17" s="22"/>
      <c r="N17" s="22"/>
      <c r="O17" s="22"/>
      <c r="P17" s="23"/>
    </row>
    <row r="18" spans="1:16" ht="11.25" customHeight="1" x14ac:dyDescent="0.2">
      <c r="A18" s="21" t="s">
        <v>28</v>
      </c>
      <c r="B18" s="22">
        <v>4031</v>
      </c>
      <c r="C18" s="22">
        <v>4000</v>
      </c>
      <c r="D18" s="13">
        <f t="shared" si="1"/>
        <v>4000</v>
      </c>
      <c r="E18" s="22">
        <v>4000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pans="1:16" ht="11.25" customHeight="1" x14ac:dyDescent="0.2">
      <c r="A19" s="21" t="s">
        <v>29</v>
      </c>
      <c r="B19" s="22">
        <v>186.6</v>
      </c>
      <c r="C19" s="22">
        <v>2000</v>
      </c>
      <c r="D19" s="13">
        <f t="shared" si="1"/>
        <v>2000</v>
      </c>
      <c r="E19" s="22">
        <v>1000</v>
      </c>
      <c r="F19" s="22">
        <v>1000</v>
      </c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16" ht="11.25" customHeight="1" x14ac:dyDescent="0.2">
      <c r="A20" s="21" t="s">
        <v>30</v>
      </c>
      <c r="B20" s="22">
        <v>0</v>
      </c>
      <c r="C20" s="22">
        <v>3000</v>
      </c>
      <c r="D20" s="13">
        <f t="shared" si="1"/>
        <v>3000</v>
      </c>
      <c r="E20" s="22">
        <v>3000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</row>
    <row r="21" spans="1:16" ht="11.25" customHeight="1" x14ac:dyDescent="0.2">
      <c r="A21" s="21" t="s">
        <v>31</v>
      </c>
      <c r="B21" s="22">
        <v>103086.44</v>
      </c>
      <c r="C21" s="22">
        <v>120000</v>
      </c>
      <c r="D21" s="13">
        <f t="shared" si="1"/>
        <v>120000</v>
      </c>
      <c r="E21" s="22">
        <v>10000</v>
      </c>
      <c r="F21" s="22">
        <v>10000</v>
      </c>
      <c r="G21" s="22">
        <v>10000</v>
      </c>
      <c r="H21" s="22">
        <v>10000</v>
      </c>
      <c r="I21" s="22">
        <v>10000</v>
      </c>
      <c r="J21" s="22">
        <v>10000</v>
      </c>
      <c r="K21" s="22">
        <v>10000</v>
      </c>
      <c r="L21" s="22">
        <v>10000</v>
      </c>
      <c r="M21" s="22">
        <v>10000</v>
      </c>
      <c r="N21" s="22">
        <v>10000</v>
      </c>
      <c r="O21" s="22">
        <v>10000</v>
      </c>
      <c r="P21" s="23">
        <v>10000</v>
      </c>
    </row>
    <row r="22" spans="1:16" ht="11.25" customHeight="1" x14ac:dyDescent="0.2">
      <c r="A22" s="21" t="s">
        <v>32</v>
      </c>
      <c r="B22" s="22">
        <v>159470.51999999999</v>
      </c>
      <c r="C22" s="22">
        <v>180000</v>
      </c>
      <c r="D22" s="13">
        <f t="shared" si="1"/>
        <v>180000</v>
      </c>
      <c r="E22" s="22">
        <v>15000</v>
      </c>
      <c r="F22" s="22">
        <v>15000</v>
      </c>
      <c r="G22" s="22">
        <v>15000</v>
      </c>
      <c r="H22" s="22">
        <v>15000</v>
      </c>
      <c r="I22" s="22">
        <v>15000</v>
      </c>
      <c r="J22" s="22">
        <v>15000</v>
      </c>
      <c r="K22" s="22">
        <v>15000</v>
      </c>
      <c r="L22" s="22">
        <v>15000</v>
      </c>
      <c r="M22" s="22">
        <v>15000</v>
      </c>
      <c r="N22" s="22">
        <v>15000</v>
      </c>
      <c r="O22" s="22">
        <v>15000</v>
      </c>
      <c r="P22" s="23">
        <v>15000</v>
      </c>
    </row>
    <row r="23" spans="1:16" ht="33.75" customHeight="1" x14ac:dyDescent="0.2">
      <c r="A23" s="21" t="s">
        <v>33</v>
      </c>
      <c r="B23" s="22">
        <v>1508</v>
      </c>
      <c r="C23" s="22">
        <v>0</v>
      </c>
      <c r="D23" s="13">
        <f t="shared" si="1"/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</row>
    <row r="24" spans="1:16" ht="33.75" customHeight="1" x14ac:dyDescent="0.2">
      <c r="A24" s="21" t="s">
        <v>34</v>
      </c>
      <c r="B24" s="22">
        <v>4292</v>
      </c>
      <c r="C24" s="22">
        <v>0</v>
      </c>
      <c r="D24" s="13">
        <f t="shared" si="1"/>
        <v>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1:16" ht="11.25" customHeight="1" x14ac:dyDescent="0.2">
      <c r="A25" s="21" t="s">
        <v>35</v>
      </c>
      <c r="B25" s="22">
        <v>551000</v>
      </c>
      <c r="C25" s="22">
        <v>318900</v>
      </c>
      <c r="D25" s="13">
        <f t="shared" si="1"/>
        <v>318900</v>
      </c>
      <c r="E25" s="22">
        <v>159450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v>159450</v>
      </c>
    </row>
    <row r="26" spans="1:16" ht="11.25" customHeight="1" x14ac:dyDescent="0.2">
      <c r="A26" s="21" t="s">
        <v>36</v>
      </c>
      <c r="B26" s="22">
        <v>5646</v>
      </c>
      <c r="C26" s="22">
        <v>1000</v>
      </c>
      <c r="D26" s="13">
        <f t="shared" si="1"/>
        <v>1000</v>
      </c>
      <c r="E26" s="22">
        <v>1000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</row>
    <row r="27" spans="1:16" ht="11.25" customHeight="1" x14ac:dyDescent="0.2">
      <c r="A27" s="21" t="s">
        <v>37</v>
      </c>
      <c r="B27" s="22">
        <v>22968</v>
      </c>
      <c r="C27" s="22">
        <v>10000</v>
      </c>
      <c r="D27" s="13">
        <f t="shared" si="1"/>
        <v>10000</v>
      </c>
      <c r="E27" s="22">
        <v>5000</v>
      </c>
      <c r="F27" s="22"/>
      <c r="G27" s="22"/>
      <c r="H27" s="22">
        <v>5000</v>
      </c>
      <c r="I27" s="22"/>
      <c r="J27" s="22"/>
      <c r="K27" s="22"/>
      <c r="L27" s="22"/>
      <c r="M27" s="22"/>
      <c r="N27" s="22"/>
      <c r="O27" s="22"/>
      <c r="P27" s="23"/>
    </row>
    <row r="28" spans="1:16" ht="33.75" customHeight="1" x14ac:dyDescent="0.2">
      <c r="A28" s="21" t="s">
        <v>38</v>
      </c>
      <c r="B28" s="22">
        <v>7236.7800000000007</v>
      </c>
      <c r="C28" s="22">
        <v>5000</v>
      </c>
      <c r="D28" s="13">
        <f t="shared" si="1"/>
        <v>5000</v>
      </c>
      <c r="E28" s="22">
        <v>1000</v>
      </c>
      <c r="F28" s="22">
        <v>1000</v>
      </c>
      <c r="G28" s="22">
        <v>1000</v>
      </c>
      <c r="H28" s="22">
        <v>1000</v>
      </c>
      <c r="I28" s="22">
        <v>1000</v>
      </c>
      <c r="J28" s="22"/>
      <c r="K28" s="22"/>
      <c r="L28" s="22"/>
      <c r="M28" s="22"/>
      <c r="N28" s="22"/>
      <c r="O28" s="22"/>
      <c r="P28" s="23"/>
    </row>
    <row r="29" spans="1:16" ht="33.75" customHeight="1" x14ac:dyDescent="0.2">
      <c r="A29" s="21" t="s">
        <v>39</v>
      </c>
      <c r="B29" s="22">
        <v>0</v>
      </c>
      <c r="C29" s="22">
        <v>0</v>
      </c>
      <c r="D29" s="13">
        <f t="shared" si="1"/>
        <v>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</row>
    <row r="30" spans="1:16" ht="11.25" customHeight="1" x14ac:dyDescent="0.2">
      <c r="A30" s="21" t="s">
        <v>40</v>
      </c>
      <c r="B30" s="22">
        <v>3433.4</v>
      </c>
      <c r="C30" s="22">
        <v>10000</v>
      </c>
      <c r="D30" s="13">
        <f t="shared" si="1"/>
        <v>10000</v>
      </c>
      <c r="E30" s="22">
        <v>1000</v>
      </c>
      <c r="F30" s="22">
        <v>500</v>
      </c>
      <c r="G30" s="22">
        <v>1000</v>
      </c>
      <c r="H30" s="22">
        <v>500</v>
      </c>
      <c r="I30" s="22">
        <v>1000</v>
      </c>
      <c r="J30" s="22">
        <v>500</v>
      </c>
      <c r="K30" s="22">
        <v>1000</v>
      </c>
      <c r="L30" s="22">
        <v>500</v>
      </c>
      <c r="M30" s="22">
        <v>1000</v>
      </c>
      <c r="N30" s="22">
        <v>1000</v>
      </c>
      <c r="O30" s="22">
        <v>1000</v>
      </c>
      <c r="P30" s="23">
        <v>1000</v>
      </c>
    </row>
    <row r="31" spans="1:16" ht="11.25" customHeight="1" x14ac:dyDescent="0.2">
      <c r="A31" s="21" t="s">
        <v>41</v>
      </c>
      <c r="B31" s="22">
        <v>105723.20000000001</v>
      </c>
      <c r="C31" s="22">
        <v>140000</v>
      </c>
      <c r="D31" s="13">
        <f t="shared" si="1"/>
        <v>140000</v>
      </c>
      <c r="E31" s="22">
        <v>30000</v>
      </c>
      <c r="F31" s="22"/>
      <c r="G31" s="22"/>
      <c r="H31" s="22">
        <v>30000</v>
      </c>
      <c r="I31" s="22"/>
      <c r="J31" s="22"/>
      <c r="K31" s="22">
        <v>30000</v>
      </c>
      <c r="L31" s="22"/>
      <c r="M31" s="22">
        <v>30000</v>
      </c>
      <c r="N31" s="22"/>
      <c r="O31" s="22"/>
      <c r="P31" s="23">
        <v>20000</v>
      </c>
    </row>
    <row r="32" spans="1:16" ht="22.5" customHeight="1" x14ac:dyDescent="0.2">
      <c r="A32" s="21" t="s">
        <v>42</v>
      </c>
      <c r="B32" s="22">
        <v>5768</v>
      </c>
      <c r="C32" s="22">
        <v>0</v>
      </c>
      <c r="D32" s="13">
        <f t="shared" si="1"/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/>
    </row>
    <row r="33" spans="1:16" ht="11.25" customHeight="1" x14ac:dyDescent="0.2">
      <c r="A33" s="21" t="s">
        <v>43</v>
      </c>
      <c r="B33" s="22">
        <v>77768.100000000006</v>
      </c>
      <c r="C33" s="22">
        <v>5000</v>
      </c>
      <c r="D33" s="13">
        <f t="shared" si="1"/>
        <v>5000</v>
      </c>
      <c r="E33" s="22">
        <v>2500</v>
      </c>
      <c r="F33" s="22"/>
      <c r="G33" s="22"/>
      <c r="H33" s="22"/>
      <c r="I33" s="22">
        <v>2500</v>
      </c>
      <c r="J33" s="22"/>
      <c r="K33" s="22"/>
      <c r="L33" s="22"/>
      <c r="M33" s="22"/>
      <c r="N33" s="22"/>
      <c r="O33" s="22"/>
      <c r="P33" s="23"/>
    </row>
    <row r="34" spans="1:16" ht="11.25" customHeight="1" x14ac:dyDescent="0.2">
      <c r="A34" s="21" t="s">
        <v>44</v>
      </c>
      <c r="B34" s="22">
        <v>0</v>
      </c>
      <c r="C34" s="22">
        <v>0</v>
      </c>
      <c r="D34" s="13">
        <f t="shared" si="1"/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</row>
    <row r="35" spans="1:16" ht="11.25" customHeight="1" x14ac:dyDescent="0.2">
      <c r="A35" s="21" t="s">
        <v>45</v>
      </c>
      <c r="B35" s="22">
        <v>1875</v>
      </c>
      <c r="C35" s="22">
        <v>0</v>
      </c>
      <c r="D35" s="13">
        <f t="shared" si="1"/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</row>
    <row r="36" spans="1:16" ht="22.5" customHeight="1" x14ac:dyDescent="0.2">
      <c r="A36" s="21" t="s">
        <v>46</v>
      </c>
      <c r="B36" s="22">
        <v>71039.91</v>
      </c>
      <c r="C36" s="22">
        <v>24000</v>
      </c>
      <c r="D36" s="13">
        <f t="shared" si="1"/>
        <v>24000</v>
      </c>
      <c r="E36" s="22">
        <v>2000</v>
      </c>
      <c r="F36" s="22">
        <v>2000</v>
      </c>
      <c r="G36" s="22">
        <v>2000</v>
      </c>
      <c r="H36" s="22">
        <v>2000</v>
      </c>
      <c r="I36" s="22">
        <v>2000</v>
      </c>
      <c r="J36" s="22">
        <v>2000</v>
      </c>
      <c r="K36" s="22">
        <v>2000</v>
      </c>
      <c r="L36" s="22">
        <v>2000</v>
      </c>
      <c r="M36" s="22">
        <v>2000</v>
      </c>
      <c r="N36" s="22">
        <v>2000</v>
      </c>
      <c r="O36" s="22">
        <v>2000</v>
      </c>
      <c r="P36" s="23">
        <v>2000</v>
      </c>
    </row>
    <row r="37" spans="1:16" ht="22.5" customHeight="1" x14ac:dyDescent="0.2">
      <c r="A37" s="21" t="s">
        <v>47</v>
      </c>
      <c r="B37" s="22">
        <v>11840</v>
      </c>
      <c r="C37" s="22">
        <v>8000</v>
      </c>
      <c r="D37" s="13">
        <f t="shared" si="1"/>
        <v>8000</v>
      </c>
      <c r="E37" s="22">
        <v>2000</v>
      </c>
      <c r="F37" s="22"/>
      <c r="G37" s="22">
        <v>1000</v>
      </c>
      <c r="H37" s="22"/>
      <c r="I37" s="22">
        <v>1000</v>
      </c>
      <c r="J37" s="22"/>
      <c r="K37" s="22">
        <v>1000</v>
      </c>
      <c r="L37" s="22">
        <v>1000</v>
      </c>
      <c r="M37" s="22"/>
      <c r="N37" s="22">
        <v>1000</v>
      </c>
      <c r="O37" s="22"/>
      <c r="P37" s="23">
        <v>1000</v>
      </c>
    </row>
    <row r="38" spans="1:16" ht="22.5" customHeight="1" x14ac:dyDescent="0.2">
      <c r="A38" s="21" t="s">
        <v>48</v>
      </c>
      <c r="B38" s="22">
        <v>97775.790000000008</v>
      </c>
      <c r="C38" s="22">
        <v>18000</v>
      </c>
      <c r="D38" s="13">
        <f t="shared" si="1"/>
        <v>18000</v>
      </c>
      <c r="E38" s="22">
        <v>10000</v>
      </c>
      <c r="F38" s="22"/>
      <c r="G38" s="22"/>
      <c r="H38" s="22">
        <v>8000</v>
      </c>
      <c r="I38" s="22"/>
      <c r="J38" s="22"/>
      <c r="K38" s="22"/>
      <c r="L38" s="22"/>
      <c r="M38" s="22"/>
      <c r="N38" s="22"/>
      <c r="O38" s="22"/>
      <c r="P38" s="23"/>
    </row>
    <row r="39" spans="1:16" ht="22.5" customHeight="1" x14ac:dyDescent="0.2">
      <c r="A39" s="21" t="s">
        <v>49</v>
      </c>
      <c r="B39" s="22">
        <v>44957</v>
      </c>
      <c r="C39" s="22">
        <v>60000</v>
      </c>
      <c r="D39" s="13">
        <f t="shared" si="1"/>
        <v>60000</v>
      </c>
      <c r="E39" s="22">
        <v>5000</v>
      </c>
      <c r="F39" s="22">
        <v>5000</v>
      </c>
      <c r="G39" s="22">
        <v>5000</v>
      </c>
      <c r="H39" s="22">
        <v>5000</v>
      </c>
      <c r="I39" s="22">
        <v>5000</v>
      </c>
      <c r="J39" s="22">
        <v>5000</v>
      </c>
      <c r="K39" s="22">
        <v>5000</v>
      </c>
      <c r="L39" s="22">
        <v>5000</v>
      </c>
      <c r="M39" s="22">
        <v>5000</v>
      </c>
      <c r="N39" s="22">
        <v>5000</v>
      </c>
      <c r="O39" s="22">
        <v>5000</v>
      </c>
      <c r="P39" s="23">
        <v>5000</v>
      </c>
    </row>
    <row r="40" spans="1:16" ht="11.25" customHeight="1" x14ac:dyDescent="0.2">
      <c r="A40" s="21" t="s">
        <v>50</v>
      </c>
      <c r="B40" s="22">
        <v>2115.37</v>
      </c>
      <c r="C40" s="22"/>
      <c r="D40" s="13">
        <f t="shared" si="1"/>
        <v>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</row>
    <row r="41" spans="1:16" ht="22.5" customHeight="1" x14ac:dyDescent="0.2">
      <c r="A41" s="21" t="s">
        <v>51</v>
      </c>
      <c r="B41" s="22">
        <v>14000.11</v>
      </c>
      <c r="C41" s="22">
        <v>12000</v>
      </c>
      <c r="D41" s="13">
        <f t="shared" si="1"/>
        <v>12000</v>
      </c>
      <c r="E41" s="22">
        <v>1000</v>
      </c>
      <c r="F41" s="22">
        <v>1000</v>
      </c>
      <c r="G41" s="22">
        <v>1000</v>
      </c>
      <c r="H41" s="22">
        <v>1000</v>
      </c>
      <c r="I41" s="22">
        <v>1000</v>
      </c>
      <c r="J41" s="22">
        <v>1000</v>
      </c>
      <c r="K41" s="22">
        <v>1000</v>
      </c>
      <c r="L41" s="22">
        <v>1000</v>
      </c>
      <c r="M41" s="22">
        <v>1000</v>
      </c>
      <c r="N41" s="22">
        <v>1000</v>
      </c>
      <c r="O41" s="22">
        <v>1000</v>
      </c>
      <c r="P41" s="23">
        <v>1000</v>
      </c>
    </row>
    <row r="42" spans="1:16" ht="11.25" customHeight="1" x14ac:dyDescent="0.2">
      <c r="A42" s="21" t="s">
        <v>52</v>
      </c>
      <c r="B42" s="22">
        <v>110117.52999999998</v>
      </c>
      <c r="C42" s="22">
        <v>24080</v>
      </c>
      <c r="D42" s="13">
        <f t="shared" si="1"/>
        <v>24080</v>
      </c>
      <c r="E42" s="22">
        <v>2080</v>
      </c>
      <c r="F42" s="22">
        <v>2000</v>
      </c>
      <c r="G42" s="22">
        <v>2000</v>
      </c>
      <c r="H42" s="22">
        <v>2000</v>
      </c>
      <c r="I42" s="22">
        <v>2000</v>
      </c>
      <c r="J42" s="22">
        <v>2000</v>
      </c>
      <c r="K42" s="22">
        <v>2000</v>
      </c>
      <c r="L42" s="22">
        <v>2000</v>
      </c>
      <c r="M42" s="22">
        <v>2000</v>
      </c>
      <c r="N42" s="22">
        <v>2000</v>
      </c>
      <c r="O42" s="22">
        <v>2000</v>
      </c>
      <c r="P42" s="23">
        <v>2000</v>
      </c>
    </row>
    <row r="43" spans="1:16" ht="22.5" customHeight="1" x14ac:dyDescent="0.2">
      <c r="A43" s="21" t="s">
        <v>53</v>
      </c>
      <c r="B43" s="22">
        <v>496</v>
      </c>
      <c r="C43" s="22">
        <v>0</v>
      </c>
      <c r="D43" s="13">
        <f t="shared" si="1"/>
        <v>0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</row>
    <row r="44" spans="1:16" ht="11.25" customHeight="1" x14ac:dyDescent="0.2">
      <c r="A44" s="21" t="s">
        <v>54</v>
      </c>
      <c r="B44" s="22">
        <v>1776.5</v>
      </c>
      <c r="C44" s="22">
        <v>0</v>
      </c>
      <c r="D44" s="13">
        <f t="shared" si="1"/>
        <v>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/>
    </row>
    <row r="45" spans="1:16" ht="11.25" customHeight="1" x14ac:dyDescent="0.2">
      <c r="A45" s="21" t="s">
        <v>55</v>
      </c>
      <c r="B45" s="22">
        <v>13703.16</v>
      </c>
      <c r="C45" s="22">
        <v>13000</v>
      </c>
      <c r="D45" s="13">
        <f t="shared" si="1"/>
        <v>13000</v>
      </c>
      <c r="E45" s="22">
        <v>2000</v>
      </c>
      <c r="F45" s="22">
        <v>1000</v>
      </c>
      <c r="G45" s="22">
        <v>1000</v>
      </c>
      <c r="H45" s="22">
        <v>1000</v>
      </c>
      <c r="I45" s="22">
        <v>1000</v>
      </c>
      <c r="J45" s="22">
        <v>1000</v>
      </c>
      <c r="K45" s="22">
        <v>1000</v>
      </c>
      <c r="L45" s="22">
        <v>1000</v>
      </c>
      <c r="M45" s="22">
        <v>1000</v>
      </c>
      <c r="N45" s="22">
        <v>1000</v>
      </c>
      <c r="O45" s="22">
        <v>1000</v>
      </c>
      <c r="P45" s="23">
        <v>1000</v>
      </c>
    </row>
    <row r="46" spans="1:16" ht="11.25" customHeight="1" x14ac:dyDescent="0.2">
      <c r="A46" s="21" t="s">
        <v>56</v>
      </c>
      <c r="B46" s="22">
        <v>40000</v>
      </c>
      <c r="C46" s="22">
        <v>0</v>
      </c>
      <c r="D46" s="13">
        <f t="shared" si="1"/>
        <v>0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3"/>
    </row>
    <row r="47" spans="1:16" ht="11.25" customHeight="1" x14ac:dyDescent="0.2">
      <c r="A47" s="21" t="s">
        <v>57</v>
      </c>
      <c r="B47" s="22">
        <v>5000</v>
      </c>
      <c r="C47" s="22">
        <v>0</v>
      </c>
      <c r="D47" s="13">
        <f t="shared" si="1"/>
        <v>0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3"/>
    </row>
    <row r="48" spans="1:16" ht="22.5" customHeight="1" x14ac:dyDescent="0.2">
      <c r="A48" s="21" t="s">
        <v>58</v>
      </c>
      <c r="B48" s="22">
        <v>0</v>
      </c>
      <c r="C48" s="22"/>
      <c r="D48" s="13">
        <f t="shared" si="1"/>
        <v>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/>
    </row>
    <row r="49" spans="1:16" ht="11.25" customHeight="1" x14ac:dyDescent="0.2">
      <c r="A49" s="21" t="s">
        <v>59</v>
      </c>
      <c r="B49" s="22">
        <v>589988.05000000005</v>
      </c>
      <c r="C49" s="22"/>
      <c r="D49" s="13">
        <f t="shared" si="1"/>
        <v>0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/>
    </row>
    <row r="50" spans="1:16" ht="11.25" customHeight="1" x14ac:dyDescent="0.2">
      <c r="A50" s="21" t="s">
        <v>60</v>
      </c>
      <c r="B50" s="22">
        <v>29218.1</v>
      </c>
      <c r="C50" s="22">
        <v>6000</v>
      </c>
      <c r="D50" s="13">
        <f t="shared" si="1"/>
        <v>6000</v>
      </c>
      <c r="E50" s="22">
        <v>6000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/>
    </row>
    <row r="51" spans="1:16" ht="11.25" customHeight="1" x14ac:dyDescent="0.2">
      <c r="A51" s="21" t="s">
        <v>61</v>
      </c>
      <c r="B51" s="22"/>
      <c r="C51" s="22">
        <v>500000</v>
      </c>
      <c r="D51" s="13">
        <f t="shared" si="1"/>
        <v>500000</v>
      </c>
      <c r="E51" s="22">
        <v>500000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/>
    </row>
    <row r="52" spans="1:16" ht="11.25" customHeight="1" x14ac:dyDescent="0.2">
      <c r="A52" s="21" t="s">
        <v>62</v>
      </c>
      <c r="B52" s="22">
        <v>2900</v>
      </c>
      <c r="C52" s="22">
        <v>0</v>
      </c>
      <c r="D52" s="13">
        <f t="shared" si="1"/>
        <v>0</v>
      </c>
      <c r="E52" s="22">
        <v>0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/>
    </row>
    <row r="53" spans="1:16" s="20" customFormat="1" x14ac:dyDescent="0.2">
      <c r="A53" s="17" t="s">
        <v>63</v>
      </c>
      <c r="B53" s="18">
        <f>SUM(B54:B56)</f>
        <v>0</v>
      </c>
      <c r="C53" s="18">
        <f>SUM(C54:C56)</f>
        <v>180000</v>
      </c>
      <c r="D53" s="18">
        <f t="shared" si="1"/>
        <v>180000</v>
      </c>
      <c r="E53" s="18">
        <f>SUM(E54:E56)</f>
        <v>40000</v>
      </c>
      <c r="F53" s="18">
        <f t="shared" ref="F53:P53" si="3">SUM(F54:F56)</f>
        <v>10000</v>
      </c>
      <c r="G53" s="18">
        <f t="shared" si="3"/>
        <v>37000</v>
      </c>
      <c r="H53" s="18">
        <f t="shared" si="3"/>
        <v>0</v>
      </c>
      <c r="I53" s="18">
        <f t="shared" si="3"/>
        <v>28000</v>
      </c>
      <c r="J53" s="18">
        <f t="shared" si="3"/>
        <v>0</v>
      </c>
      <c r="K53" s="18">
        <f t="shared" si="3"/>
        <v>25000</v>
      </c>
      <c r="L53" s="18">
        <f t="shared" si="3"/>
        <v>0</v>
      </c>
      <c r="M53" s="18">
        <f t="shared" si="3"/>
        <v>25000</v>
      </c>
      <c r="N53" s="18">
        <f t="shared" si="3"/>
        <v>0</v>
      </c>
      <c r="O53" s="18">
        <f t="shared" si="3"/>
        <v>15000</v>
      </c>
      <c r="P53" s="19">
        <f t="shared" si="3"/>
        <v>0</v>
      </c>
    </row>
    <row r="54" spans="1:16" ht="22.5" customHeight="1" x14ac:dyDescent="0.2">
      <c r="A54" s="21" t="s">
        <v>46</v>
      </c>
      <c r="B54" s="22"/>
      <c r="C54" s="22">
        <v>70000</v>
      </c>
      <c r="D54" s="13">
        <f t="shared" si="1"/>
        <v>70000</v>
      </c>
      <c r="E54" s="22">
        <v>20000</v>
      </c>
      <c r="F54" s="22"/>
      <c r="G54" s="22">
        <v>20000</v>
      </c>
      <c r="H54" s="22"/>
      <c r="I54" s="22">
        <v>10000</v>
      </c>
      <c r="J54" s="22"/>
      <c r="K54" s="22">
        <v>10000</v>
      </c>
      <c r="L54" s="22"/>
      <c r="M54" s="22">
        <v>10000</v>
      </c>
      <c r="N54" s="22"/>
      <c r="O54" s="22"/>
      <c r="P54" s="23"/>
    </row>
    <row r="55" spans="1:16" ht="22.5" customHeight="1" x14ac:dyDescent="0.2">
      <c r="A55" s="21" t="s">
        <v>47</v>
      </c>
      <c r="B55" s="22"/>
      <c r="C55" s="22">
        <v>10000</v>
      </c>
      <c r="D55" s="13">
        <f t="shared" si="1"/>
        <v>10000</v>
      </c>
      <c r="E55" s="22">
        <v>5000</v>
      </c>
      <c r="F55" s="22"/>
      <c r="G55" s="22">
        <v>2000</v>
      </c>
      <c r="H55" s="22"/>
      <c r="I55" s="22">
        <v>3000</v>
      </c>
      <c r="J55" s="22"/>
      <c r="K55" s="22"/>
      <c r="L55" s="22"/>
      <c r="M55" s="22"/>
      <c r="N55" s="22"/>
      <c r="O55" s="22"/>
      <c r="P55" s="23"/>
    </row>
    <row r="56" spans="1:16" ht="22.5" customHeight="1" x14ac:dyDescent="0.2">
      <c r="A56" s="21" t="s">
        <v>48</v>
      </c>
      <c r="B56" s="22"/>
      <c r="C56" s="22">
        <v>100000</v>
      </c>
      <c r="D56" s="13">
        <f t="shared" si="1"/>
        <v>100000</v>
      </c>
      <c r="E56" s="22">
        <v>15000</v>
      </c>
      <c r="F56" s="22">
        <v>10000</v>
      </c>
      <c r="G56" s="22">
        <v>15000</v>
      </c>
      <c r="H56" s="22"/>
      <c r="I56" s="22">
        <v>15000</v>
      </c>
      <c r="J56" s="22"/>
      <c r="K56" s="22">
        <v>15000</v>
      </c>
      <c r="L56" s="22"/>
      <c r="M56" s="22">
        <v>15000</v>
      </c>
      <c r="N56" s="22"/>
      <c r="O56" s="22">
        <v>15000</v>
      </c>
      <c r="P56" s="23"/>
    </row>
    <row r="57" spans="1:16" s="20" customFormat="1" x14ac:dyDescent="0.2">
      <c r="A57" s="17" t="s">
        <v>64</v>
      </c>
      <c r="B57" s="13">
        <f>SUM(B58:B70)</f>
        <v>41563170.590000004</v>
      </c>
      <c r="C57" s="18">
        <f>SUM(C58:C70)</f>
        <v>40734150</v>
      </c>
      <c r="D57" s="14">
        <f t="shared" si="1"/>
        <v>40734150</v>
      </c>
      <c r="E57" s="18">
        <f>SUM(E58:E70)</f>
        <v>3169512.4266666663</v>
      </c>
      <c r="F57" s="18">
        <f t="shared" ref="F57:P57" si="4">SUM(F58:F70)</f>
        <v>2919512.5066666664</v>
      </c>
      <c r="G57" s="18">
        <f t="shared" si="4"/>
        <v>3316912.5066666664</v>
      </c>
      <c r="H57" s="18">
        <f t="shared" si="4"/>
        <v>2919512.5066666664</v>
      </c>
      <c r="I57" s="18">
        <f t="shared" si="4"/>
        <v>2919512.5066666664</v>
      </c>
      <c r="J57" s="18">
        <f t="shared" si="4"/>
        <v>2919512.5066666664</v>
      </c>
      <c r="K57" s="18">
        <f t="shared" si="4"/>
        <v>2919512.5066666664</v>
      </c>
      <c r="L57" s="18">
        <f t="shared" si="4"/>
        <v>2919512.5066666664</v>
      </c>
      <c r="M57" s="18">
        <f t="shared" si="4"/>
        <v>2919512.5066666664</v>
      </c>
      <c r="N57" s="18">
        <f t="shared" si="4"/>
        <v>2919512.5066666664</v>
      </c>
      <c r="O57" s="18">
        <f t="shared" si="4"/>
        <v>2919512.5066666664</v>
      </c>
      <c r="P57" s="19">
        <f t="shared" si="4"/>
        <v>7972112.5066666668</v>
      </c>
    </row>
    <row r="58" spans="1:16" ht="11.25" customHeight="1" x14ac:dyDescent="0.2">
      <c r="A58" s="21" t="s">
        <v>65</v>
      </c>
      <c r="B58" s="22">
        <v>25247780.689999998</v>
      </c>
      <c r="C58" s="22">
        <v>25891550</v>
      </c>
      <c r="D58" s="13">
        <f t="shared" si="1"/>
        <v>25891550.000000007</v>
      </c>
      <c r="E58" s="22">
        <v>2157629.13</v>
      </c>
      <c r="F58" s="22">
        <v>2157629.17</v>
      </c>
      <c r="G58" s="22">
        <v>2157629.17</v>
      </c>
      <c r="H58" s="22">
        <v>2157629.17</v>
      </c>
      <c r="I58" s="22">
        <v>2157629.17</v>
      </c>
      <c r="J58" s="22">
        <v>2157629.17</v>
      </c>
      <c r="K58" s="22">
        <v>2157629.17</v>
      </c>
      <c r="L58" s="22">
        <v>2157629.17</v>
      </c>
      <c r="M58" s="22">
        <v>2157629.17</v>
      </c>
      <c r="N58" s="22">
        <v>2157629.17</v>
      </c>
      <c r="O58" s="22">
        <v>2157629.17</v>
      </c>
      <c r="P58" s="23">
        <v>2157629.17</v>
      </c>
    </row>
    <row r="59" spans="1:16" ht="11.25" customHeight="1" x14ac:dyDescent="0.2">
      <c r="A59" s="21" t="s">
        <v>66</v>
      </c>
      <c r="B59" s="22">
        <v>34170</v>
      </c>
      <c r="C59" s="22">
        <v>50000</v>
      </c>
      <c r="D59" s="13">
        <f t="shared" si="1"/>
        <v>49999.999999999985</v>
      </c>
      <c r="E59" s="22">
        <v>4166.63</v>
      </c>
      <c r="F59" s="22">
        <v>4166.67</v>
      </c>
      <c r="G59" s="22">
        <v>4166.67</v>
      </c>
      <c r="H59" s="22">
        <v>4166.67</v>
      </c>
      <c r="I59" s="22">
        <v>4166.67</v>
      </c>
      <c r="J59" s="22">
        <v>4166.67</v>
      </c>
      <c r="K59" s="22">
        <v>4166.67</v>
      </c>
      <c r="L59" s="22">
        <v>4166.67</v>
      </c>
      <c r="M59" s="22">
        <v>4166.67</v>
      </c>
      <c r="N59" s="22">
        <v>4166.67</v>
      </c>
      <c r="O59" s="22">
        <v>4166.67</v>
      </c>
      <c r="P59" s="23">
        <v>4166.67</v>
      </c>
    </row>
    <row r="60" spans="1:16" ht="11.25" customHeight="1" x14ac:dyDescent="0.2">
      <c r="A60" s="21" t="s">
        <v>67</v>
      </c>
      <c r="B60" s="22">
        <v>108075</v>
      </c>
      <c r="C60" s="22">
        <v>110000</v>
      </c>
      <c r="D60" s="13">
        <f t="shared" si="1"/>
        <v>110000.00000000001</v>
      </c>
      <c r="E60" s="22">
        <v>9166.6666666666661</v>
      </c>
      <c r="F60" s="22">
        <v>9166.6666666666661</v>
      </c>
      <c r="G60" s="22">
        <v>9166.6666666666661</v>
      </c>
      <c r="H60" s="22">
        <v>9166.6666666666661</v>
      </c>
      <c r="I60" s="22">
        <v>9166.6666666666661</v>
      </c>
      <c r="J60" s="22">
        <v>9166.6666666666661</v>
      </c>
      <c r="K60" s="22">
        <v>9166.6666666666661</v>
      </c>
      <c r="L60" s="22">
        <v>9166.6666666666661</v>
      </c>
      <c r="M60" s="22">
        <v>9166.6666666666661</v>
      </c>
      <c r="N60" s="22">
        <v>9166.6666666666661</v>
      </c>
      <c r="O60" s="22">
        <v>9166.6666666666661</v>
      </c>
      <c r="P60" s="23">
        <v>9166.6666666666661</v>
      </c>
    </row>
    <row r="61" spans="1:16" ht="11.25" customHeight="1" x14ac:dyDescent="0.2">
      <c r="A61" s="21" t="s">
        <v>68</v>
      </c>
      <c r="B61" s="22">
        <v>21615</v>
      </c>
      <c r="C61" s="22">
        <v>25000</v>
      </c>
      <c r="D61" s="13">
        <f t="shared" si="1"/>
        <v>24999.999999999996</v>
      </c>
      <c r="E61" s="22">
        <v>2083.3333333333335</v>
      </c>
      <c r="F61" s="22">
        <v>2083.3333333333335</v>
      </c>
      <c r="G61" s="22">
        <v>2083.3333333333335</v>
      </c>
      <c r="H61" s="22">
        <v>2083.3333333333335</v>
      </c>
      <c r="I61" s="22">
        <v>2083.3333333333335</v>
      </c>
      <c r="J61" s="22">
        <v>2083.3333333333335</v>
      </c>
      <c r="K61" s="22">
        <v>2083.3333333333335</v>
      </c>
      <c r="L61" s="22">
        <v>2083.3333333333335</v>
      </c>
      <c r="M61" s="22">
        <v>2083.3333333333335</v>
      </c>
      <c r="N61" s="22">
        <v>2083.3333333333335</v>
      </c>
      <c r="O61" s="22">
        <v>2083.3333333333335</v>
      </c>
      <c r="P61" s="23">
        <v>2083.3333333333335</v>
      </c>
    </row>
    <row r="62" spans="1:16" ht="11.25" customHeight="1" x14ac:dyDescent="0.2">
      <c r="A62" s="21" t="s">
        <v>69</v>
      </c>
      <c r="B62" s="22">
        <v>155964.71000000002</v>
      </c>
      <c r="C62" s="22">
        <v>50000</v>
      </c>
      <c r="D62" s="13">
        <f t="shared" si="1"/>
        <v>49999.999999999993</v>
      </c>
      <c r="E62" s="22">
        <v>4166.666666666667</v>
      </c>
      <c r="F62" s="22">
        <v>4166.666666666667</v>
      </c>
      <c r="G62" s="22">
        <v>4166.666666666667</v>
      </c>
      <c r="H62" s="22">
        <v>4166.666666666667</v>
      </c>
      <c r="I62" s="22">
        <v>4166.666666666667</v>
      </c>
      <c r="J62" s="22">
        <v>4166.666666666667</v>
      </c>
      <c r="K62" s="22">
        <v>4166.666666666667</v>
      </c>
      <c r="L62" s="22">
        <v>4166.666666666667</v>
      </c>
      <c r="M62" s="22">
        <v>4166.666666666667</v>
      </c>
      <c r="N62" s="22">
        <v>4166.666666666667</v>
      </c>
      <c r="O62" s="22">
        <v>4166.666666666667</v>
      </c>
      <c r="P62" s="23">
        <v>4166.666666666667</v>
      </c>
    </row>
    <row r="63" spans="1:16" ht="11.25" customHeight="1" x14ac:dyDescent="0.2">
      <c r="A63" s="21" t="s">
        <v>70</v>
      </c>
      <c r="B63" s="22">
        <v>0</v>
      </c>
      <c r="C63" s="22">
        <v>0</v>
      </c>
      <c r="D63" s="13">
        <f t="shared" si="1"/>
        <v>0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/>
    </row>
    <row r="64" spans="1:16" ht="22.5" customHeight="1" x14ac:dyDescent="0.2">
      <c r="A64" s="21" t="s">
        <v>71</v>
      </c>
      <c r="B64" s="22">
        <v>7899.3</v>
      </c>
      <c r="C64" s="22">
        <v>7600</v>
      </c>
      <c r="D64" s="13">
        <f t="shared" si="1"/>
        <v>7599.9999999999991</v>
      </c>
      <c r="E64" s="22">
        <v>633.33333333333337</v>
      </c>
      <c r="F64" s="22">
        <v>633.33333333333337</v>
      </c>
      <c r="G64" s="22">
        <v>633.33333333333337</v>
      </c>
      <c r="H64" s="22">
        <v>633.33333333333337</v>
      </c>
      <c r="I64" s="22">
        <v>633.33333333333337</v>
      </c>
      <c r="J64" s="22">
        <v>633.33333333333337</v>
      </c>
      <c r="K64" s="22">
        <v>633.33333333333337</v>
      </c>
      <c r="L64" s="22">
        <v>633.33333333333337</v>
      </c>
      <c r="M64" s="22">
        <v>633.33333333333337</v>
      </c>
      <c r="N64" s="22">
        <v>633.33333333333337</v>
      </c>
      <c r="O64" s="22">
        <v>633.33333333333337</v>
      </c>
      <c r="P64" s="23">
        <v>633.33333333333337</v>
      </c>
    </row>
    <row r="65" spans="1:16" ht="11.25" customHeight="1" x14ac:dyDescent="0.2">
      <c r="A65" s="21" t="s">
        <v>72</v>
      </c>
      <c r="B65" s="22">
        <v>501097.03999999992</v>
      </c>
      <c r="C65" s="22">
        <v>397400</v>
      </c>
      <c r="D65" s="13">
        <f t="shared" si="1"/>
        <v>397400</v>
      </c>
      <c r="E65" s="22"/>
      <c r="F65" s="22"/>
      <c r="G65" s="22">
        <v>397400</v>
      </c>
      <c r="H65" s="22"/>
      <c r="I65" s="22"/>
      <c r="J65" s="22"/>
      <c r="K65" s="22"/>
      <c r="L65" s="22"/>
      <c r="M65" s="22"/>
      <c r="N65" s="22"/>
      <c r="O65" s="22"/>
      <c r="P65" s="23"/>
    </row>
    <row r="66" spans="1:16" ht="11.25" customHeight="1" x14ac:dyDescent="0.2">
      <c r="A66" s="21" t="s">
        <v>73</v>
      </c>
      <c r="B66" s="22">
        <v>4962293.53</v>
      </c>
      <c r="C66" s="22">
        <v>4602600</v>
      </c>
      <c r="D66" s="13">
        <f t="shared" si="1"/>
        <v>4602600</v>
      </c>
      <c r="E66" s="22">
        <v>50000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3">
        <v>4552600</v>
      </c>
    </row>
    <row r="67" spans="1:16" ht="11.25" customHeight="1" x14ac:dyDescent="0.2">
      <c r="A67" s="21" t="s">
        <v>74</v>
      </c>
      <c r="B67" s="22">
        <v>2927319.81</v>
      </c>
      <c r="C67" s="22">
        <v>2900000</v>
      </c>
      <c r="D67" s="13">
        <f t="shared" si="1"/>
        <v>2899999.9999999995</v>
      </c>
      <c r="E67" s="22">
        <v>241666.66666666666</v>
      </c>
      <c r="F67" s="22">
        <v>241666.66666666666</v>
      </c>
      <c r="G67" s="22">
        <v>241666.66666666666</v>
      </c>
      <c r="H67" s="22">
        <v>241666.66666666666</v>
      </c>
      <c r="I67" s="22">
        <v>241666.66666666666</v>
      </c>
      <c r="J67" s="22">
        <v>241666.66666666666</v>
      </c>
      <c r="K67" s="22">
        <v>241666.66666666666</v>
      </c>
      <c r="L67" s="22">
        <v>241666.66666666666</v>
      </c>
      <c r="M67" s="22">
        <v>241666.66666666666</v>
      </c>
      <c r="N67" s="22">
        <v>241666.66666666666</v>
      </c>
      <c r="O67" s="22">
        <v>241666.66666666666</v>
      </c>
      <c r="P67" s="23">
        <v>241666.66666666666</v>
      </c>
    </row>
    <row r="68" spans="1:16" ht="11.25" customHeight="1" x14ac:dyDescent="0.2">
      <c r="A68" s="21" t="s">
        <v>75</v>
      </c>
      <c r="B68" s="22">
        <v>1317543.1300000001</v>
      </c>
      <c r="C68" s="22">
        <v>200000</v>
      </c>
      <c r="D68" s="13">
        <f t="shared" ref="D68:D131" si="5">SUM(E68:P68)</f>
        <v>200000</v>
      </c>
      <c r="E68" s="22">
        <v>200000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3"/>
    </row>
    <row r="69" spans="1:16" ht="11.25" customHeight="1" x14ac:dyDescent="0.2">
      <c r="A69" s="21" t="s">
        <v>76</v>
      </c>
      <c r="B69" s="22">
        <v>429197.93</v>
      </c>
      <c r="C69" s="22">
        <v>500000</v>
      </c>
      <c r="D69" s="13">
        <f t="shared" si="5"/>
        <v>500000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>
        <v>500000</v>
      </c>
    </row>
    <row r="70" spans="1:16" ht="11.25" customHeight="1" x14ac:dyDescent="0.2">
      <c r="A70" s="21" t="s">
        <v>77</v>
      </c>
      <c r="B70" s="22">
        <v>5850214.4500000002</v>
      </c>
      <c r="C70" s="22">
        <v>6000000</v>
      </c>
      <c r="D70" s="13">
        <f t="shared" si="5"/>
        <v>6000000</v>
      </c>
      <c r="E70" s="22">
        <v>500000</v>
      </c>
      <c r="F70" s="22">
        <v>500000</v>
      </c>
      <c r="G70" s="22">
        <v>500000</v>
      </c>
      <c r="H70" s="22">
        <v>500000</v>
      </c>
      <c r="I70" s="22">
        <v>500000</v>
      </c>
      <c r="J70" s="22">
        <v>500000</v>
      </c>
      <c r="K70" s="22">
        <v>500000</v>
      </c>
      <c r="L70" s="22">
        <v>500000</v>
      </c>
      <c r="M70" s="22">
        <v>500000</v>
      </c>
      <c r="N70" s="22">
        <v>500000</v>
      </c>
      <c r="O70" s="22">
        <v>500000</v>
      </c>
      <c r="P70" s="23">
        <v>500000</v>
      </c>
    </row>
    <row r="71" spans="1:16" s="20" customFormat="1" x14ac:dyDescent="0.2">
      <c r="A71" s="17" t="s">
        <v>78</v>
      </c>
      <c r="B71" s="13">
        <f>SUM(B72:B87)</f>
        <v>219128.31</v>
      </c>
      <c r="C71" s="18">
        <f>SUM(C72:C87)</f>
        <v>134900</v>
      </c>
      <c r="D71" s="14">
        <f t="shared" si="5"/>
        <v>134900</v>
      </c>
      <c r="E71" s="18">
        <f>SUM(E72:E87)</f>
        <v>29400</v>
      </c>
      <c r="F71" s="18">
        <f t="shared" ref="F71:P71" si="6">SUM(F72:F87)</f>
        <v>11000</v>
      </c>
      <c r="G71" s="18">
        <f t="shared" si="6"/>
        <v>13500</v>
      </c>
      <c r="H71" s="18">
        <f t="shared" si="6"/>
        <v>11000</v>
      </c>
      <c r="I71" s="18">
        <f t="shared" si="6"/>
        <v>9000</v>
      </c>
      <c r="J71" s="18">
        <f t="shared" si="6"/>
        <v>9000</v>
      </c>
      <c r="K71" s="18">
        <f t="shared" si="6"/>
        <v>9000</v>
      </c>
      <c r="L71" s="18">
        <f t="shared" si="6"/>
        <v>9000</v>
      </c>
      <c r="M71" s="18">
        <f t="shared" si="6"/>
        <v>8500</v>
      </c>
      <c r="N71" s="18">
        <f t="shared" si="6"/>
        <v>8500</v>
      </c>
      <c r="O71" s="18">
        <f t="shared" si="6"/>
        <v>8500</v>
      </c>
      <c r="P71" s="19">
        <f t="shared" si="6"/>
        <v>8500</v>
      </c>
    </row>
    <row r="72" spans="1:16" ht="11.25" customHeight="1" x14ac:dyDescent="0.2">
      <c r="A72" s="21" t="s">
        <v>15</v>
      </c>
      <c r="B72" s="22">
        <v>38424.520000000004</v>
      </c>
      <c r="C72" s="22">
        <v>38000</v>
      </c>
      <c r="D72" s="13">
        <f t="shared" si="5"/>
        <v>37999.999999999993</v>
      </c>
      <c r="E72" s="22">
        <v>3166.63</v>
      </c>
      <c r="F72" s="22">
        <v>3166.67</v>
      </c>
      <c r="G72" s="22">
        <v>3166.67</v>
      </c>
      <c r="H72" s="22">
        <v>3166.67</v>
      </c>
      <c r="I72" s="22">
        <v>3166.67</v>
      </c>
      <c r="J72" s="22">
        <v>3166.67</v>
      </c>
      <c r="K72" s="22">
        <v>3166.67</v>
      </c>
      <c r="L72" s="22">
        <v>3166.67</v>
      </c>
      <c r="M72" s="22">
        <v>3166.67</v>
      </c>
      <c r="N72" s="22">
        <v>3166.67</v>
      </c>
      <c r="O72" s="22">
        <v>3166.67</v>
      </c>
      <c r="P72" s="23">
        <v>3166.67</v>
      </c>
    </row>
    <row r="73" spans="1:16" ht="11.25" customHeight="1" x14ac:dyDescent="0.2">
      <c r="A73" s="21" t="s">
        <v>16</v>
      </c>
      <c r="B73" s="22">
        <v>48289.609999999993</v>
      </c>
      <c r="C73" s="22">
        <v>45000</v>
      </c>
      <c r="D73" s="13">
        <f t="shared" si="5"/>
        <v>45000</v>
      </c>
      <c r="E73" s="22">
        <v>3750</v>
      </c>
      <c r="F73" s="22">
        <v>3750</v>
      </c>
      <c r="G73" s="22">
        <v>3750</v>
      </c>
      <c r="H73" s="22">
        <v>3750</v>
      </c>
      <c r="I73" s="22">
        <v>3750</v>
      </c>
      <c r="J73" s="22">
        <v>3750</v>
      </c>
      <c r="K73" s="22">
        <v>3750</v>
      </c>
      <c r="L73" s="22">
        <v>3750</v>
      </c>
      <c r="M73" s="22">
        <v>3750</v>
      </c>
      <c r="N73" s="22">
        <v>3750</v>
      </c>
      <c r="O73" s="22">
        <v>3750</v>
      </c>
      <c r="P73" s="23">
        <v>3750</v>
      </c>
    </row>
    <row r="74" spans="1:16" ht="22.5" customHeight="1" x14ac:dyDescent="0.2">
      <c r="A74" s="21" t="s">
        <v>17</v>
      </c>
      <c r="B74" s="22">
        <v>0</v>
      </c>
      <c r="C74" s="22">
        <v>2500</v>
      </c>
      <c r="D74" s="13">
        <f t="shared" si="5"/>
        <v>2500</v>
      </c>
      <c r="E74" s="22">
        <v>2500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/>
    </row>
    <row r="75" spans="1:16" ht="11.25" customHeight="1" x14ac:dyDescent="0.2">
      <c r="A75" s="21" t="s">
        <v>18</v>
      </c>
      <c r="B75" s="22">
        <v>0</v>
      </c>
      <c r="C75" s="22">
        <v>2400</v>
      </c>
      <c r="D75" s="13">
        <f t="shared" si="5"/>
        <v>2400</v>
      </c>
      <c r="E75" s="22">
        <v>2400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3"/>
    </row>
    <row r="76" spans="1:16" ht="11.25" customHeight="1" x14ac:dyDescent="0.2">
      <c r="A76" s="21" t="s">
        <v>19</v>
      </c>
      <c r="B76" s="22">
        <v>660.51</v>
      </c>
      <c r="C76" s="22">
        <v>1000</v>
      </c>
      <c r="D76" s="13">
        <f t="shared" si="5"/>
        <v>1000</v>
      </c>
      <c r="E76" s="22">
        <v>1000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/>
    </row>
    <row r="77" spans="1:16" ht="11.25" customHeight="1" x14ac:dyDescent="0.2">
      <c r="A77" s="21" t="s">
        <v>79</v>
      </c>
      <c r="B77" s="22">
        <v>6942.3</v>
      </c>
      <c r="C77" s="22">
        <v>8000</v>
      </c>
      <c r="D77" s="13">
        <f t="shared" si="5"/>
        <v>8000</v>
      </c>
      <c r="E77" s="22">
        <v>2000</v>
      </c>
      <c r="F77" s="22">
        <v>2000</v>
      </c>
      <c r="G77" s="22">
        <v>2000</v>
      </c>
      <c r="H77" s="22">
        <v>2000</v>
      </c>
      <c r="I77" s="22"/>
      <c r="J77" s="22"/>
      <c r="K77" s="22"/>
      <c r="L77" s="22"/>
      <c r="M77" s="22"/>
      <c r="N77" s="22"/>
      <c r="O77" s="22"/>
      <c r="P77" s="23"/>
    </row>
    <row r="78" spans="1:16" ht="11.25" customHeight="1" x14ac:dyDescent="0.2">
      <c r="A78" s="21" t="s">
        <v>28</v>
      </c>
      <c r="B78" s="22">
        <v>0</v>
      </c>
      <c r="C78" s="22">
        <v>5000</v>
      </c>
      <c r="D78" s="13">
        <f t="shared" si="5"/>
        <v>5000</v>
      </c>
      <c r="E78" s="22">
        <v>2500</v>
      </c>
      <c r="F78" s="22"/>
      <c r="G78" s="22">
        <v>2500</v>
      </c>
      <c r="H78" s="22"/>
      <c r="I78" s="22"/>
      <c r="J78" s="22"/>
      <c r="K78" s="22"/>
      <c r="L78" s="22"/>
      <c r="M78" s="22"/>
      <c r="N78" s="22"/>
      <c r="O78" s="22"/>
      <c r="P78" s="23"/>
    </row>
    <row r="79" spans="1:16" ht="11.25" customHeight="1" x14ac:dyDescent="0.2">
      <c r="A79" s="21" t="s">
        <v>31</v>
      </c>
      <c r="B79" s="22">
        <v>2669.97</v>
      </c>
      <c r="C79" s="22">
        <v>3000</v>
      </c>
      <c r="D79" s="13">
        <f t="shared" si="5"/>
        <v>3000</v>
      </c>
      <c r="E79" s="22">
        <v>250</v>
      </c>
      <c r="F79" s="22">
        <v>250</v>
      </c>
      <c r="G79" s="22">
        <v>250</v>
      </c>
      <c r="H79" s="22">
        <v>250</v>
      </c>
      <c r="I79" s="22">
        <v>250</v>
      </c>
      <c r="J79" s="22">
        <v>250</v>
      </c>
      <c r="K79" s="22">
        <v>250</v>
      </c>
      <c r="L79" s="22">
        <v>250</v>
      </c>
      <c r="M79" s="22">
        <v>250</v>
      </c>
      <c r="N79" s="22">
        <v>250</v>
      </c>
      <c r="O79" s="22">
        <v>250</v>
      </c>
      <c r="P79" s="23">
        <v>250</v>
      </c>
    </row>
    <row r="80" spans="1:16" ht="22.5" customHeight="1" x14ac:dyDescent="0.2">
      <c r="A80" s="21" t="s">
        <v>80</v>
      </c>
      <c r="B80" s="22">
        <v>24000</v>
      </c>
      <c r="C80" s="22">
        <v>1000</v>
      </c>
      <c r="D80" s="13">
        <f t="shared" si="5"/>
        <v>1000</v>
      </c>
      <c r="E80" s="22">
        <v>1000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3"/>
    </row>
    <row r="81" spans="1:16" ht="11.25" customHeight="1" x14ac:dyDescent="0.2">
      <c r="A81" s="21" t="s">
        <v>81</v>
      </c>
      <c r="B81" s="22">
        <v>15975.130000000001</v>
      </c>
      <c r="C81" s="22">
        <v>16000</v>
      </c>
      <c r="D81" s="13">
        <f t="shared" si="5"/>
        <v>15999.999999999998</v>
      </c>
      <c r="E81" s="22">
        <v>1333.37</v>
      </c>
      <c r="F81" s="22">
        <v>1333.33</v>
      </c>
      <c r="G81" s="22">
        <v>1333.33</v>
      </c>
      <c r="H81" s="22">
        <v>1333.33</v>
      </c>
      <c r="I81" s="22">
        <v>1333.33</v>
      </c>
      <c r="J81" s="22">
        <v>1333.33</v>
      </c>
      <c r="K81" s="22">
        <v>1333.33</v>
      </c>
      <c r="L81" s="22">
        <v>1333.33</v>
      </c>
      <c r="M81" s="22">
        <v>1333.33</v>
      </c>
      <c r="N81" s="22">
        <v>1333.33</v>
      </c>
      <c r="O81" s="22">
        <v>1333.33</v>
      </c>
      <c r="P81" s="23">
        <v>1333.33</v>
      </c>
    </row>
    <row r="82" spans="1:16" ht="11.25" customHeight="1" x14ac:dyDescent="0.2">
      <c r="A82" s="21" t="s">
        <v>36</v>
      </c>
      <c r="B82" s="22">
        <v>20000</v>
      </c>
      <c r="C82" s="22">
        <v>1000</v>
      </c>
      <c r="D82" s="13">
        <f t="shared" si="5"/>
        <v>1000</v>
      </c>
      <c r="E82" s="22">
        <v>1000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3"/>
    </row>
    <row r="83" spans="1:16" ht="22.5" customHeight="1" x14ac:dyDescent="0.2">
      <c r="A83" s="21" t="s">
        <v>42</v>
      </c>
      <c r="B83" s="22">
        <v>563.06999999999994</v>
      </c>
      <c r="C83" s="22">
        <v>0</v>
      </c>
      <c r="D83" s="13">
        <f t="shared" si="5"/>
        <v>0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3"/>
    </row>
    <row r="84" spans="1:16" ht="11.25" customHeight="1" x14ac:dyDescent="0.2">
      <c r="A84" s="21" t="s">
        <v>43</v>
      </c>
      <c r="B84" s="22">
        <v>1167</v>
      </c>
      <c r="C84" s="22">
        <v>1000</v>
      </c>
      <c r="D84" s="13">
        <f t="shared" si="5"/>
        <v>1000</v>
      </c>
      <c r="E84" s="22">
        <v>1000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3"/>
    </row>
    <row r="85" spans="1:16" ht="22.5" customHeight="1" x14ac:dyDescent="0.2">
      <c r="A85" s="21" t="s">
        <v>51</v>
      </c>
      <c r="B85" s="22">
        <v>1100</v>
      </c>
      <c r="C85" s="22">
        <v>4000</v>
      </c>
      <c r="D85" s="13">
        <f t="shared" si="5"/>
        <v>4000</v>
      </c>
      <c r="E85" s="22">
        <v>500</v>
      </c>
      <c r="F85" s="22">
        <v>500</v>
      </c>
      <c r="G85" s="22">
        <v>500</v>
      </c>
      <c r="H85" s="22">
        <v>500</v>
      </c>
      <c r="I85" s="22">
        <v>500</v>
      </c>
      <c r="J85" s="22">
        <v>500</v>
      </c>
      <c r="K85" s="22">
        <v>500</v>
      </c>
      <c r="L85" s="22">
        <v>500</v>
      </c>
      <c r="M85" s="22"/>
      <c r="N85" s="22"/>
      <c r="O85" s="22"/>
      <c r="P85" s="23"/>
    </row>
    <row r="86" spans="1:16" ht="11.25" customHeight="1" x14ac:dyDescent="0.2">
      <c r="A86" s="21" t="s">
        <v>55</v>
      </c>
      <c r="B86" s="22">
        <v>900</v>
      </c>
      <c r="C86" s="22">
        <v>1000</v>
      </c>
      <c r="D86" s="13">
        <f t="shared" si="5"/>
        <v>1000</v>
      </c>
      <c r="E86" s="22">
        <v>1000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3"/>
    </row>
    <row r="87" spans="1:16" ht="11.25" customHeight="1" x14ac:dyDescent="0.2">
      <c r="A87" s="21" t="s">
        <v>60</v>
      </c>
      <c r="B87" s="22">
        <v>58436.2</v>
      </c>
      <c r="C87" s="22">
        <v>6000</v>
      </c>
      <c r="D87" s="13">
        <f t="shared" si="5"/>
        <v>6000</v>
      </c>
      <c r="E87" s="22">
        <v>6000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3"/>
    </row>
    <row r="88" spans="1:16" s="20" customFormat="1" x14ac:dyDescent="0.2">
      <c r="A88" s="17" t="s">
        <v>82</v>
      </c>
      <c r="B88" s="13">
        <f>SUM(B89:B124)</f>
        <v>2439174.0800000005</v>
      </c>
      <c r="C88" s="18">
        <f>SUM(C89:C124)</f>
        <v>1872000</v>
      </c>
      <c r="D88" s="14">
        <f t="shared" si="5"/>
        <v>1872000</v>
      </c>
      <c r="E88" s="18">
        <f>SUM(E89:E124)</f>
        <v>176416.96</v>
      </c>
      <c r="F88" s="18">
        <f t="shared" ref="F88:P88" si="7">SUM(F89:F124)</f>
        <v>152416.63999999998</v>
      </c>
      <c r="G88" s="18">
        <f t="shared" si="7"/>
        <v>159916.63999999998</v>
      </c>
      <c r="H88" s="18">
        <f t="shared" si="7"/>
        <v>151916.63999999998</v>
      </c>
      <c r="I88" s="18">
        <f t="shared" si="7"/>
        <v>159916.63999999998</v>
      </c>
      <c r="J88" s="18">
        <f t="shared" si="7"/>
        <v>151916.63999999998</v>
      </c>
      <c r="K88" s="18">
        <f t="shared" si="7"/>
        <v>159916.63999999998</v>
      </c>
      <c r="L88" s="18">
        <f t="shared" si="7"/>
        <v>151916.63999999998</v>
      </c>
      <c r="M88" s="18">
        <f t="shared" si="7"/>
        <v>154916.63999999998</v>
      </c>
      <c r="N88" s="18">
        <f t="shared" si="7"/>
        <v>151916.63999999998</v>
      </c>
      <c r="O88" s="18">
        <f t="shared" si="7"/>
        <v>150416.64000000001</v>
      </c>
      <c r="P88" s="19">
        <f t="shared" si="7"/>
        <v>150416.64000000001</v>
      </c>
    </row>
    <row r="89" spans="1:16" ht="11.25" customHeight="1" x14ac:dyDescent="0.2">
      <c r="A89" s="21" t="s">
        <v>15</v>
      </c>
      <c r="B89" s="22">
        <v>5340.79</v>
      </c>
      <c r="C89" s="22">
        <v>2000</v>
      </c>
      <c r="D89" s="13">
        <f t="shared" si="5"/>
        <v>2000</v>
      </c>
      <c r="E89" s="22">
        <v>2000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3"/>
    </row>
    <row r="90" spans="1:16" ht="11.25" customHeight="1" x14ac:dyDescent="0.2">
      <c r="A90" s="21" t="s">
        <v>16</v>
      </c>
      <c r="B90" s="22">
        <v>34220</v>
      </c>
      <c r="C90" s="22">
        <v>28000</v>
      </c>
      <c r="D90" s="13">
        <f t="shared" si="5"/>
        <v>27999.999999999996</v>
      </c>
      <c r="E90" s="22">
        <v>2333.6999999999998</v>
      </c>
      <c r="F90" s="22">
        <v>2333.3000000000002</v>
      </c>
      <c r="G90" s="22">
        <v>2333.3000000000002</v>
      </c>
      <c r="H90" s="22">
        <v>2333.3000000000002</v>
      </c>
      <c r="I90" s="22">
        <v>2333.3000000000002</v>
      </c>
      <c r="J90" s="22">
        <v>2333.3000000000002</v>
      </c>
      <c r="K90" s="22">
        <v>2333.3000000000002</v>
      </c>
      <c r="L90" s="22">
        <v>2333.3000000000002</v>
      </c>
      <c r="M90" s="22">
        <v>2333.3000000000002</v>
      </c>
      <c r="N90" s="22">
        <v>2333.3000000000002</v>
      </c>
      <c r="O90" s="22">
        <v>2333.3000000000002</v>
      </c>
      <c r="P90" s="23">
        <v>2333.3000000000002</v>
      </c>
    </row>
    <row r="91" spans="1:16" ht="22.5" customHeight="1" x14ac:dyDescent="0.2">
      <c r="A91" s="21" t="s">
        <v>17</v>
      </c>
      <c r="B91" s="22">
        <v>1620</v>
      </c>
      <c r="C91" s="22">
        <v>500</v>
      </c>
      <c r="D91" s="13">
        <f t="shared" si="5"/>
        <v>500</v>
      </c>
      <c r="E91" s="22">
        <v>500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3"/>
    </row>
    <row r="92" spans="1:16" ht="11.25" customHeight="1" x14ac:dyDescent="0.2">
      <c r="A92" s="21" t="s">
        <v>19</v>
      </c>
      <c r="B92" s="22">
        <v>71769.87</v>
      </c>
      <c r="C92" s="22">
        <v>60000</v>
      </c>
      <c r="D92" s="13">
        <f t="shared" si="5"/>
        <v>60000</v>
      </c>
      <c r="E92" s="22">
        <v>5000</v>
      </c>
      <c r="F92" s="22">
        <v>5000</v>
      </c>
      <c r="G92" s="22">
        <v>5000</v>
      </c>
      <c r="H92" s="22">
        <v>5000</v>
      </c>
      <c r="I92" s="22">
        <v>5000</v>
      </c>
      <c r="J92" s="22">
        <v>5000</v>
      </c>
      <c r="K92" s="22">
        <v>5000</v>
      </c>
      <c r="L92" s="22">
        <v>5000</v>
      </c>
      <c r="M92" s="22">
        <v>5000</v>
      </c>
      <c r="N92" s="22">
        <v>5000</v>
      </c>
      <c r="O92" s="22">
        <v>5000</v>
      </c>
      <c r="P92" s="23">
        <v>5000</v>
      </c>
    </row>
    <row r="93" spans="1:16" ht="11.25" customHeight="1" x14ac:dyDescent="0.2">
      <c r="A93" s="21" t="s">
        <v>20</v>
      </c>
      <c r="B93" s="22">
        <v>1875.5500000000002</v>
      </c>
      <c r="C93" s="22">
        <v>15000</v>
      </c>
      <c r="D93" s="13">
        <f t="shared" si="5"/>
        <v>15000</v>
      </c>
      <c r="E93" s="22">
        <v>3000</v>
      </c>
      <c r="F93" s="22"/>
      <c r="G93" s="22">
        <v>3000</v>
      </c>
      <c r="H93" s="22"/>
      <c r="I93" s="22">
        <v>3000</v>
      </c>
      <c r="J93" s="22"/>
      <c r="K93" s="22">
        <v>3000</v>
      </c>
      <c r="L93" s="22"/>
      <c r="M93" s="22">
        <v>3000</v>
      </c>
      <c r="N93" s="22"/>
      <c r="O93" s="22"/>
      <c r="P93" s="23"/>
    </row>
    <row r="94" spans="1:16" ht="22.5" customHeight="1" x14ac:dyDescent="0.2">
      <c r="A94" s="21" t="s">
        <v>22</v>
      </c>
      <c r="B94" s="22">
        <v>45648.899999999994</v>
      </c>
      <c r="C94" s="22">
        <v>0</v>
      </c>
      <c r="D94" s="13">
        <f t="shared" si="5"/>
        <v>0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3"/>
    </row>
    <row r="95" spans="1:16" ht="11.25" customHeight="1" x14ac:dyDescent="0.2">
      <c r="A95" s="21" t="s">
        <v>83</v>
      </c>
      <c r="B95" s="22">
        <v>10460.52</v>
      </c>
      <c r="C95" s="22">
        <v>7000</v>
      </c>
      <c r="D95" s="13">
        <f t="shared" si="5"/>
        <v>7000</v>
      </c>
      <c r="E95" s="22">
        <v>7000</v>
      </c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3"/>
    </row>
    <row r="96" spans="1:16" ht="11.25" customHeight="1" x14ac:dyDescent="0.2">
      <c r="A96" s="21" t="s">
        <v>79</v>
      </c>
      <c r="B96" s="22">
        <v>885987.4800000001</v>
      </c>
      <c r="C96" s="22">
        <v>892000</v>
      </c>
      <c r="D96" s="13">
        <f t="shared" si="5"/>
        <v>891999.99999999988</v>
      </c>
      <c r="E96" s="22">
        <v>74333.37</v>
      </c>
      <c r="F96" s="22">
        <v>74333.33</v>
      </c>
      <c r="G96" s="22">
        <v>74333.33</v>
      </c>
      <c r="H96" s="22">
        <v>74333.33</v>
      </c>
      <c r="I96" s="22">
        <v>74333.33</v>
      </c>
      <c r="J96" s="22">
        <v>74333.33</v>
      </c>
      <c r="K96" s="22">
        <v>74333.33</v>
      </c>
      <c r="L96" s="22">
        <v>74333.33</v>
      </c>
      <c r="M96" s="22">
        <v>74333.33</v>
      </c>
      <c r="N96" s="22">
        <v>74333.33</v>
      </c>
      <c r="O96" s="22">
        <v>74333.33</v>
      </c>
      <c r="P96" s="23">
        <v>74333.33</v>
      </c>
    </row>
    <row r="97" spans="1:16" ht="11.25" customHeight="1" x14ac:dyDescent="0.2">
      <c r="A97" s="21" t="s">
        <v>84</v>
      </c>
      <c r="B97" s="22">
        <v>382.8</v>
      </c>
      <c r="C97" s="22">
        <v>1000</v>
      </c>
      <c r="D97" s="13">
        <f t="shared" si="5"/>
        <v>1000</v>
      </c>
      <c r="E97" s="22">
        <v>1000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3"/>
    </row>
    <row r="98" spans="1:16" ht="33.75" customHeight="1" x14ac:dyDescent="0.2">
      <c r="A98" s="21" t="s">
        <v>24</v>
      </c>
      <c r="B98" s="22">
        <v>471700</v>
      </c>
      <c r="C98" s="22">
        <v>500000</v>
      </c>
      <c r="D98" s="13">
        <f t="shared" si="5"/>
        <v>499999.99999999988</v>
      </c>
      <c r="E98" s="22">
        <v>41666.629999999997</v>
      </c>
      <c r="F98" s="22">
        <v>41666.67</v>
      </c>
      <c r="G98" s="22">
        <v>41666.67</v>
      </c>
      <c r="H98" s="22">
        <v>41666.67</v>
      </c>
      <c r="I98" s="22">
        <v>41666.67</v>
      </c>
      <c r="J98" s="22">
        <v>41666.67</v>
      </c>
      <c r="K98" s="22">
        <v>41666.67</v>
      </c>
      <c r="L98" s="22">
        <v>41666.67</v>
      </c>
      <c r="M98" s="22">
        <v>41666.67</v>
      </c>
      <c r="N98" s="22">
        <v>41666.67</v>
      </c>
      <c r="O98" s="22">
        <v>41666.67</v>
      </c>
      <c r="P98" s="23">
        <v>41666.67</v>
      </c>
    </row>
    <row r="99" spans="1:16" ht="11.25" customHeight="1" x14ac:dyDescent="0.2">
      <c r="A99" s="21" t="s">
        <v>25</v>
      </c>
      <c r="B99" s="22">
        <v>1908.2</v>
      </c>
      <c r="C99" s="22">
        <v>2000</v>
      </c>
      <c r="D99" s="13">
        <f t="shared" si="5"/>
        <v>2000</v>
      </c>
      <c r="E99" s="22">
        <v>2000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3"/>
    </row>
    <row r="100" spans="1:16" ht="11.25" customHeight="1" x14ac:dyDescent="0.2">
      <c r="A100" s="21" t="s">
        <v>26</v>
      </c>
      <c r="B100" s="22">
        <v>1857.8</v>
      </c>
      <c r="C100" s="22">
        <v>0</v>
      </c>
      <c r="D100" s="13">
        <f t="shared" si="5"/>
        <v>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3"/>
    </row>
    <row r="101" spans="1:16" ht="11.25" customHeight="1" x14ac:dyDescent="0.2">
      <c r="A101" s="21" t="s">
        <v>27</v>
      </c>
      <c r="B101" s="22">
        <v>23680.71</v>
      </c>
      <c r="C101" s="22">
        <v>10000</v>
      </c>
      <c r="D101" s="13">
        <f t="shared" si="5"/>
        <v>10000</v>
      </c>
      <c r="E101" s="22">
        <v>1000</v>
      </c>
      <c r="F101" s="22">
        <v>1000</v>
      </c>
      <c r="G101" s="22">
        <v>1000</v>
      </c>
      <c r="H101" s="22">
        <v>1000</v>
      </c>
      <c r="I101" s="22">
        <v>1000</v>
      </c>
      <c r="J101" s="22">
        <v>1000</v>
      </c>
      <c r="K101" s="22">
        <v>1000</v>
      </c>
      <c r="L101" s="22">
        <v>1000</v>
      </c>
      <c r="M101" s="22">
        <v>1000</v>
      </c>
      <c r="N101" s="22">
        <v>1000</v>
      </c>
      <c r="O101" s="22"/>
      <c r="P101" s="23"/>
    </row>
    <row r="102" spans="1:16" ht="11.25" customHeight="1" x14ac:dyDescent="0.2">
      <c r="A102" s="21" t="s">
        <v>28</v>
      </c>
      <c r="B102" s="22">
        <v>10350.969999999999</v>
      </c>
      <c r="C102" s="22">
        <v>5000</v>
      </c>
      <c r="D102" s="13">
        <f t="shared" si="5"/>
        <v>5000</v>
      </c>
      <c r="E102" s="22">
        <v>500</v>
      </c>
      <c r="F102" s="22">
        <v>500</v>
      </c>
      <c r="G102" s="22">
        <v>500</v>
      </c>
      <c r="H102" s="22">
        <v>500</v>
      </c>
      <c r="I102" s="22">
        <v>500</v>
      </c>
      <c r="J102" s="22">
        <v>500</v>
      </c>
      <c r="K102" s="22">
        <v>500</v>
      </c>
      <c r="L102" s="22">
        <v>500</v>
      </c>
      <c r="M102" s="22">
        <v>500</v>
      </c>
      <c r="N102" s="22">
        <v>500</v>
      </c>
      <c r="O102" s="22"/>
      <c r="P102" s="23"/>
    </row>
    <row r="103" spans="1:16" ht="11.25" customHeight="1" x14ac:dyDescent="0.2">
      <c r="A103" s="21" t="s">
        <v>29</v>
      </c>
      <c r="B103" s="22">
        <v>108.41</v>
      </c>
      <c r="C103" s="22">
        <v>500</v>
      </c>
      <c r="D103" s="13">
        <f t="shared" si="5"/>
        <v>500</v>
      </c>
      <c r="E103" s="22">
        <v>500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3"/>
    </row>
    <row r="104" spans="1:16" ht="11.25" customHeight="1" x14ac:dyDescent="0.2">
      <c r="A104" s="21" t="s">
        <v>30</v>
      </c>
      <c r="B104" s="22">
        <v>27763.279999999999</v>
      </c>
      <c r="C104" s="22">
        <v>32000</v>
      </c>
      <c r="D104" s="13">
        <f t="shared" si="5"/>
        <v>31999.999999999993</v>
      </c>
      <c r="E104" s="22">
        <v>2666.63</v>
      </c>
      <c r="F104" s="22">
        <v>2666.67</v>
      </c>
      <c r="G104" s="22">
        <v>2666.67</v>
      </c>
      <c r="H104" s="22">
        <v>2666.67</v>
      </c>
      <c r="I104" s="22">
        <v>2666.67</v>
      </c>
      <c r="J104" s="22">
        <v>2666.67</v>
      </c>
      <c r="K104" s="22">
        <v>2666.67</v>
      </c>
      <c r="L104" s="22">
        <v>2666.67</v>
      </c>
      <c r="M104" s="22">
        <v>2666.67</v>
      </c>
      <c r="N104" s="22">
        <v>2666.67</v>
      </c>
      <c r="O104" s="22">
        <v>2666.67</v>
      </c>
      <c r="P104" s="23">
        <v>2666.67</v>
      </c>
    </row>
    <row r="105" spans="1:16" ht="11.25" customHeight="1" x14ac:dyDescent="0.2">
      <c r="A105" s="21" t="s">
        <v>31</v>
      </c>
      <c r="B105" s="22">
        <v>15459.89</v>
      </c>
      <c r="C105" s="22">
        <v>16000</v>
      </c>
      <c r="D105" s="13">
        <f t="shared" si="5"/>
        <v>15999.999999999998</v>
      </c>
      <c r="E105" s="22">
        <v>1333.37</v>
      </c>
      <c r="F105" s="22">
        <v>1333.33</v>
      </c>
      <c r="G105" s="22">
        <v>1333.33</v>
      </c>
      <c r="H105" s="22">
        <v>1333.33</v>
      </c>
      <c r="I105" s="22">
        <v>1333.33</v>
      </c>
      <c r="J105" s="22">
        <v>1333.33</v>
      </c>
      <c r="K105" s="22">
        <v>1333.33</v>
      </c>
      <c r="L105" s="22">
        <v>1333.33</v>
      </c>
      <c r="M105" s="22">
        <v>1333.33</v>
      </c>
      <c r="N105" s="22">
        <v>1333.33</v>
      </c>
      <c r="O105" s="22">
        <v>1333.33</v>
      </c>
      <c r="P105" s="23">
        <v>1333.33</v>
      </c>
    </row>
    <row r="106" spans="1:16" ht="11.25" customHeight="1" x14ac:dyDescent="0.2">
      <c r="A106" s="21" t="s">
        <v>37</v>
      </c>
      <c r="B106" s="22">
        <v>15660</v>
      </c>
      <c r="C106" s="22">
        <v>0</v>
      </c>
      <c r="D106" s="13">
        <f t="shared" si="5"/>
        <v>0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3"/>
    </row>
    <row r="107" spans="1:16" ht="33.75" customHeight="1" x14ac:dyDescent="0.2">
      <c r="A107" s="21" t="s">
        <v>38</v>
      </c>
      <c r="B107" s="22">
        <v>649.6</v>
      </c>
      <c r="C107" s="22">
        <v>1000</v>
      </c>
      <c r="D107" s="13">
        <f t="shared" si="5"/>
        <v>1000</v>
      </c>
      <c r="E107" s="22">
        <v>1000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3"/>
    </row>
    <row r="108" spans="1:16" ht="33.75" customHeight="1" x14ac:dyDescent="0.2">
      <c r="A108" s="21" t="s">
        <v>39</v>
      </c>
      <c r="B108" s="22">
        <v>406</v>
      </c>
      <c r="C108" s="22">
        <v>1000</v>
      </c>
      <c r="D108" s="13">
        <f t="shared" si="5"/>
        <v>1000</v>
      </c>
      <c r="E108" s="22">
        <v>1000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3"/>
    </row>
    <row r="109" spans="1:16" ht="11.25" customHeight="1" x14ac:dyDescent="0.2">
      <c r="A109" s="21" t="s">
        <v>85</v>
      </c>
      <c r="B109" s="22">
        <v>214336.33000000002</v>
      </c>
      <c r="C109" s="22">
        <v>0</v>
      </c>
      <c r="D109" s="13">
        <f t="shared" si="5"/>
        <v>0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3"/>
    </row>
    <row r="110" spans="1:16" ht="11.25" customHeight="1" x14ac:dyDescent="0.2">
      <c r="A110" s="21" t="s">
        <v>41</v>
      </c>
      <c r="B110" s="22">
        <v>18960.510000000006</v>
      </c>
      <c r="C110" s="22">
        <v>27000</v>
      </c>
      <c r="D110" s="13">
        <f t="shared" si="5"/>
        <v>27000</v>
      </c>
      <c r="E110" s="22">
        <v>2250</v>
      </c>
      <c r="F110" s="22">
        <v>2250</v>
      </c>
      <c r="G110" s="22">
        <v>2250</v>
      </c>
      <c r="H110" s="22">
        <v>2250</v>
      </c>
      <c r="I110" s="22">
        <v>2250</v>
      </c>
      <c r="J110" s="22">
        <v>2250</v>
      </c>
      <c r="K110" s="22">
        <v>2250</v>
      </c>
      <c r="L110" s="22">
        <v>2250</v>
      </c>
      <c r="M110" s="22">
        <v>2250</v>
      </c>
      <c r="N110" s="22">
        <v>2250</v>
      </c>
      <c r="O110" s="22">
        <v>2250</v>
      </c>
      <c r="P110" s="23">
        <v>2250</v>
      </c>
    </row>
    <row r="111" spans="1:16" ht="11.25" customHeight="1" x14ac:dyDescent="0.2">
      <c r="A111" s="21" t="s">
        <v>43</v>
      </c>
      <c r="B111" s="22">
        <v>9789.99</v>
      </c>
      <c r="C111" s="22"/>
      <c r="D111" s="13">
        <f t="shared" si="5"/>
        <v>0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3"/>
    </row>
    <row r="112" spans="1:16" ht="22.5" customHeight="1" x14ac:dyDescent="0.2">
      <c r="A112" s="21" t="s">
        <v>86</v>
      </c>
      <c r="B112" s="22">
        <v>323839.7</v>
      </c>
      <c r="C112" s="22">
        <v>200000</v>
      </c>
      <c r="D112" s="13">
        <f t="shared" si="5"/>
        <v>199999.99999999994</v>
      </c>
      <c r="E112" s="22">
        <v>16666.63</v>
      </c>
      <c r="F112" s="22">
        <v>16666.669999999998</v>
      </c>
      <c r="G112" s="22">
        <v>16666.669999999998</v>
      </c>
      <c r="H112" s="22">
        <v>16666.669999999998</v>
      </c>
      <c r="I112" s="22">
        <v>16666.669999999998</v>
      </c>
      <c r="J112" s="22">
        <v>16666.669999999998</v>
      </c>
      <c r="K112" s="22">
        <v>16666.669999999998</v>
      </c>
      <c r="L112" s="22">
        <v>16666.669999999998</v>
      </c>
      <c r="M112" s="22">
        <v>16666.669999999998</v>
      </c>
      <c r="N112" s="22">
        <v>16666.669999999998</v>
      </c>
      <c r="O112" s="22">
        <v>16666.669999999998</v>
      </c>
      <c r="P112" s="23">
        <v>16666.669999999998</v>
      </c>
    </row>
    <row r="113" spans="1:16" ht="22.5" customHeight="1" x14ac:dyDescent="0.2">
      <c r="A113" s="21" t="s">
        <v>87</v>
      </c>
      <c r="B113" s="22">
        <v>4176</v>
      </c>
      <c r="C113" s="22"/>
      <c r="D113" s="13">
        <f t="shared" si="5"/>
        <v>0</v>
      </c>
      <c r="E113" s="22">
        <v>0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3"/>
    </row>
    <row r="114" spans="1:16" ht="11.25" customHeight="1" x14ac:dyDescent="0.2">
      <c r="A114" s="21" t="s">
        <v>88</v>
      </c>
      <c r="B114" s="22">
        <v>0</v>
      </c>
      <c r="C114" s="22"/>
      <c r="D114" s="13">
        <f t="shared" si="5"/>
        <v>0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3"/>
    </row>
    <row r="115" spans="1:16" ht="11.25" customHeight="1" x14ac:dyDescent="0.2">
      <c r="A115" s="21" t="s">
        <v>44</v>
      </c>
      <c r="B115" s="22">
        <v>28652</v>
      </c>
      <c r="C115" s="22">
        <v>26000</v>
      </c>
      <c r="D115" s="13">
        <f t="shared" si="5"/>
        <v>25999.999999999993</v>
      </c>
      <c r="E115" s="22">
        <v>2166.63</v>
      </c>
      <c r="F115" s="22">
        <v>2166.67</v>
      </c>
      <c r="G115" s="22">
        <v>2166.67</v>
      </c>
      <c r="H115" s="22">
        <v>2166.67</v>
      </c>
      <c r="I115" s="22">
        <v>2166.67</v>
      </c>
      <c r="J115" s="22">
        <v>2166.67</v>
      </c>
      <c r="K115" s="22">
        <v>2166.67</v>
      </c>
      <c r="L115" s="22">
        <v>2166.67</v>
      </c>
      <c r="M115" s="22">
        <v>2166.67</v>
      </c>
      <c r="N115" s="22">
        <v>2166.67</v>
      </c>
      <c r="O115" s="22">
        <v>2166.67</v>
      </c>
      <c r="P115" s="23">
        <v>2166.67</v>
      </c>
    </row>
    <row r="116" spans="1:16" ht="22.5" customHeight="1" x14ac:dyDescent="0.2">
      <c r="A116" s="21" t="s">
        <v>47</v>
      </c>
      <c r="B116" s="22">
        <v>176</v>
      </c>
      <c r="C116" s="22"/>
      <c r="D116" s="13">
        <f t="shared" si="5"/>
        <v>0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3"/>
    </row>
    <row r="117" spans="1:16" ht="22.5" customHeight="1" x14ac:dyDescent="0.2">
      <c r="A117" s="21" t="s">
        <v>51</v>
      </c>
      <c r="B117" s="22"/>
      <c r="C117" s="22">
        <v>1000</v>
      </c>
      <c r="D117" s="13">
        <f t="shared" si="5"/>
        <v>1000</v>
      </c>
      <c r="E117" s="22">
        <v>1000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3"/>
    </row>
    <row r="118" spans="1:16" ht="11.25" customHeight="1" x14ac:dyDescent="0.2">
      <c r="A118" s="21" t="s">
        <v>89</v>
      </c>
      <c r="B118" s="22">
        <v>0</v>
      </c>
      <c r="C118" s="22"/>
      <c r="D118" s="13">
        <f t="shared" si="5"/>
        <v>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3"/>
    </row>
    <row r="119" spans="1:16" ht="11.25" customHeight="1" x14ac:dyDescent="0.2">
      <c r="A119" s="21" t="s">
        <v>90</v>
      </c>
      <c r="B119" s="22">
        <v>19920</v>
      </c>
      <c r="C119" s="22">
        <v>20000</v>
      </c>
      <c r="D119" s="13">
        <f t="shared" si="5"/>
        <v>20000</v>
      </c>
      <c r="E119" s="22">
        <v>5000</v>
      </c>
      <c r="F119" s="22"/>
      <c r="G119" s="22">
        <v>5000</v>
      </c>
      <c r="H119" s="22"/>
      <c r="I119" s="22">
        <v>5000</v>
      </c>
      <c r="J119" s="22"/>
      <c r="K119" s="22">
        <v>5000</v>
      </c>
      <c r="L119" s="22"/>
      <c r="M119" s="22"/>
      <c r="N119" s="22"/>
      <c r="O119" s="22"/>
      <c r="P119" s="23"/>
    </row>
    <row r="120" spans="1:16" ht="11.25" customHeight="1" x14ac:dyDescent="0.2">
      <c r="A120" s="21" t="s">
        <v>55</v>
      </c>
      <c r="B120" s="22">
        <v>300</v>
      </c>
      <c r="C120" s="22"/>
      <c r="D120" s="13">
        <f t="shared" si="5"/>
        <v>0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3"/>
    </row>
    <row r="121" spans="1:16" ht="11.25" customHeight="1" x14ac:dyDescent="0.2">
      <c r="A121" s="21" t="s">
        <v>91</v>
      </c>
      <c r="B121" s="22">
        <v>146880</v>
      </c>
      <c r="C121" s="22"/>
      <c r="D121" s="13">
        <f t="shared" si="5"/>
        <v>0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3"/>
    </row>
    <row r="122" spans="1:16" ht="11.25" customHeight="1" x14ac:dyDescent="0.2">
      <c r="A122" s="21" t="s">
        <v>92</v>
      </c>
      <c r="B122" s="22">
        <v>20568.54</v>
      </c>
      <c r="C122" s="22"/>
      <c r="D122" s="13">
        <f t="shared" si="5"/>
        <v>0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3"/>
    </row>
    <row r="123" spans="1:16" ht="11.25" customHeight="1" x14ac:dyDescent="0.2">
      <c r="A123" s="21" t="s">
        <v>62</v>
      </c>
      <c r="B123" s="22">
        <v>17741.04</v>
      </c>
      <c r="C123" s="22"/>
      <c r="D123" s="13">
        <f t="shared" si="5"/>
        <v>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3"/>
    </row>
    <row r="124" spans="1:16" ht="11.25" customHeight="1" x14ac:dyDescent="0.2">
      <c r="A124" s="21" t="s">
        <v>93</v>
      </c>
      <c r="B124" s="22">
        <v>6983.2</v>
      </c>
      <c r="C124" s="22">
        <v>25000</v>
      </c>
      <c r="D124" s="13">
        <f t="shared" si="5"/>
        <v>25000</v>
      </c>
      <c r="E124" s="22">
        <v>2500</v>
      </c>
      <c r="F124" s="22">
        <v>2500</v>
      </c>
      <c r="G124" s="22">
        <v>2000</v>
      </c>
      <c r="H124" s="22">
        <v>2000</v>
      </c>
      <c r="I124" s="22">
        <v>2000</v>
      </c>
      <c r="J124" s="22">
        <v>2000</v>
      </c>
      <c r="K124" s="22">
        <v>2000</v>
      </c>
      <c r="L124" s="22">
        <v>2000</v>
      </c>
      <c r="M124" s="22">
        <v>2000</v>
      </c>
      <c r="N124" s="22">
        <v>2000</v>
      </c>
      <c r="O124" s="22">
        <v>2000</v>
      </c>
      <c r="P124" s="23">
        <v>2000</v>
      </c>
    </row>
    <row r="125" spans="1:16" s="20" customFormat="1" x14ac:dyDescent="0.2">
      <c r="A125" s="17" t="s">
        <v>94</v>
      </c>
      <c r="B125" s="13">
        <f>SUM(B126:B144)</f>
        <v>307232.44</v>
      </c>
      <c r="C125" s="18">
        <f>SUM(C126:C144)</f>
        <v>218500</v>
      </c>
      <c r="D125" s="14">
        <f t="shared" si="5"/>
        <v>218500.00000000006</v>
      </c>
      <c r="E125" s="18">
        <f>SUM(E126:E144)</f>
        <v>25883.37</v>
      </c>
      <c r="F125" s="18">
        <f t="shared" ref="F125:P125" si="8">SUM(F126:F144)</f>
        <v>17183.330000000002</v>
      </c>
      <c r="G125" s="18">
        <f t="shared" si="8"/>
        <v>17383.330000000002</v>
      </c>
      <c r="H125" s="18">
        <f t="shared" si="8"/>
        <v>20183.330000000002</v>
      </c>
      <c r="I125" s="18">
        <f t="shared" si="8"/>
        <v>17383.330000000002</v>
      </c>
      <c r="J125" s="18">
        <f t="shared" si="8"/>
        <v>17083.330000000002</v>
      </c>
      <c r="K125" s="18">
        <f t="shared" si="8"/>
        <v>17383.330000000002</v>
      </c>
      <c r="L125" s="18">
        <f t="shared" si="8"/>
        <v>17083.330000000002</v>
      </c>
      <c r="M125" s="18">
        <f t="shared" si="8"/>
        <v>17383.330000000002</v>
      </c>
      <c r="N125" s="18">
        <f t="shared" si="8"/>
        <v>17083.330000000002</v>
      </c>
      <c r="O125" s="18">
        <f t="shared" si="8"/>
        <v>17383.330000000002</v>
      </c>
      <c r="P125" s="19">
        <f t="shared" si="8"/>
        <v>17083.330000000002</v>
      </c>
    </row>
    <row r="126" spans="1:16" ht="11.25" customHeight="1" x14ac:dyDescent="0.2">
      <c r="A126" s="21" t="s">
        <v>15</v>
      </c>
      <c r="B126" s="22">
        <v>61166.360000000008</v>
      </c>
      <c r="C126" s="22">
        <v>46000</v>
      </c>
      <c r="D126" s="13">
        <f t="shared" si="5"/>
        <v>46000.000000000007</v>
      </c>
      <c r="E126" s="22">
        <v>3833.37</v>
      </c>
      <c r="F126" s="22">
        <v>3833.33</v>
      </c>
      <c r="G126" s="22">
        <v>3833.33</v>
      </c>
      <c r="H126" s="22">
        <v>3833.33</v>
      </c>
      <c r="I126" s="22">
        <v>3833.33</v>
      </c>
      <c r="J126" s="22">
        <v>3833.33</v>
      </c>
      <c r="K126" s="22">
        <v>3833.33</v>
      </c>
      <c r="L126" s="22">
        <v>3833.33</v>
      </c>
      <c r="M126" s="22">
        <v>3833.33</v>
      </c>
      <c r="N126" s="22">
        <v>3833.33</v>
      </c>
      <c r="O126" s="22">
        <v>3833.33</v>
      </c>
      <c r="P126" s="23">
        <v>3833.33</v>
      </c>
    </row>
    <row r="127" spans="1:16" ht="11.25" customHeight="1" x14ac:dyDescent="0.2">
      <c r="A127" s="21" t="s">
        <v>16</v>
      </c>
      <c r="B127" s="22">
        <v>66799.53</v>
      </c>
      <c r="C127" s="22">
        <v>60000</v>
      </c>
      <c r="D127" s="13">
        <f t="shared" si="5"/>
        <v>60000</v>
      </c>
      <c r="E127" s="22">
        <v>5000</v>
      </c>
      <c r="F127" s="22">
        <v>5000</v>
      </c>
      <c r="G127" s="22">
        <v>5000</v>
      </c>
      <c r="H127" s="22">
        <v>5000</v>
      </c>
      <c r="I127" s="22">
        <v>5000</v>
      </c>
      <c r="J127" s="22">
        <v>5000</v>
      </c>
      <c r="K127" s="22">
        <v>5000</v>
      </c>
      <c r="L127" s="22">
        <v>5000</v>
      </c>
      <c r="M127" s="22">
        <v>5000</v>
      </c>
      <c r="N127" s="22">
        <v>5000</v>
      </c>
      <c r="O127" s="22">
        <v>5000</v>
      </c>
      <c r="P127" s="23">
        <v>5000</v>
      </c>
    </row>
    <row r="128" spans="1:16" ht="11.25" customHeight="1" x14ac:dyDescent="0.2">
      <c r="A128" s="21" t="s">
        <v>19</v>
      </c>
      <c r="B128" s="22">
        <v>939.59999999999991</v>
      </c>
      <c r="C128" s="22">
        <v>500</v>
      </c>
      <c r="D128" s="13">
        <f t="shared" si="5"/>
        <v>500</v>
      </c>
      <c r="E128" s="22">
        <v>500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3"/>
    </row>
    <row r="129" spans="1:16" ht="22.5" customHeight="1" x14ac:dyDescent="0.2">
      <c r="A129" s="21" t="s">
        <v>22</v>
      </c>
      <c r="B129" s="22">
        <v>553</v>
      </c>
      <c r="C129" s="22"/>
      <c r="D129" s="13">
        <f t="shared" si="5"/>
        <v>0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3"/>
    </row>
    <row r="130" spans="1:16" ht="11.25" customHeight="1" x14ac:dyDescent="0.2">
      <c r="A130" s="21" t="s">
        <v>28</v>
      </c>
      <c r="B130" s="22">
        <v>258</v>
      </c>
      <c r="C130" s="22">
        <v>1000</v>
      </c>
      <c r="D130" s="13">
        <f t="shared" si="5"/>
        <v>1000</v>
      </c>
      <c r="E130" s="22">
        <v>1000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3"/>
    </row>
    <row r="131" spans="1:16" ht="22.5" customHeight="1" x14ac:dyDescent="0.2">
      <c r="A131" s="21" t="s">
        <v>80</v>
      </c>
      <c r="B131" s="22">
        <v>24000</v>
      </c>
      <c r="C131" s="22"/>
      <c r="D131" s="13">
        <f t="shared" si="5"/>
        <v>0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3"/>
    </row>
    <row r="132" spans="1:16" ht="11.25" customHeight="1" x14ac:dyDescent="0.2">
      <c r="A132" s="21" t="s">
        <v>81</v>
      </c>
      <c r="B132" s="22">
        <v>24024.339999999997</v>
      </c>
      <c r="C132" s="22">
        <v>24000</v>
      </c>
      <c r="D132" s="13">
        <f t="shared" ref="D132:D181" si="9">SUM(E132:P132)</f>
        <v>24000</v>
      </c>
      <c r="E132" s="22">
        <v>2000</v>
      </c>
      <c r="F132" s="22">
        <v>2000</v>
      </c>
      <c r="G132" s="22">
        <v>2000</v>
      </c>
      <c r="H132" s="22">
        <v>2000</v>
      </c>
      <c r="I132" s="22">
        <v>2000</v>
      </c>
      <c r="J132" s="22">
        <v>2000</v>
      </c>
      <c r="K132" s="22">
        <v>2000</v>
      </c>
      <c r="L132" s="22">
        <v>2000</v>
      </c>
      <c r="M132" s="22">
        <v>2000</v>
      </c>
      <c r="N132" s="22">
        <v>2000</v>
      </c>
      <c r="O132" s="22">
        <v>2000</v>
      </c>
      <c r="P132" s="23">
        <v>2000</v>
      </c>
    </row>
    <row r="133" spans="1:16" ht="11.25" customHeight="1" x14ac:dyDescent="0.2">
      <c r="A133" s="21" t="s">
        <v>95</v>
      </c>
      <c r="B133" s="22">
        <v>0</v>
      </c>
      <c r="C133" s="22"/>
      <c r="D133" s="13">
        <f t="shared" si="9"/>
        <v>0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3"/>
    </row>
    <row r="134" spans="1:16" ht="11.25" customHeight="1" x14ac:dyDescent="0.2">
      <c r="A134" s="21" t="s">
        <v>36</v>
      </c>
      <c r="B134" s="22">
        <v>1596</v>
      </c>
      <c r="C134" s="22">
        <v>1000</v>
      </c>
      <c r="D134" s="13">
        <f t="shared" si="9"/>
        <v>1000</v>
      </c>
      <c r="E134" s="22">
        <v>1000</v>
      </c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3"/>
    </row>
    <row r="135" spans="1:16" ht="11.25" customHeight="1" x14ac:dyDescent="0.2">
      <c r="A135" s="21" t="s">
        <v>37</v>
      </c>
      <c r="B135" s="22">
        <v>0</v>
      </c>
      <c r="C135" s="22"/>
      <c r="D135" s="13">
        <f t="shared" si="9"/>
        <v>0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3"/>
    </row>
    <row r="136" spans="1:16" ht="11.25" customHeight="1" x14ac:dyDescent="0.2">
      <c r="A136" s="21" t="s">
        <v>96</v>
      </c>
      <c r="B136" s="22">
        <v>0</v>
      </c>
      <c r="C136" s="22"/>
      <c r="D136" s="13">
        <f t="shared" si="9"/>
        <v>0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3"/>
    </row>
    <row r="137" spans="1:16" ht="33.75" customHeight="1" x14ac:dyDescent="0.2">
      <c r="A137" s="21" t="s">
        <v>38</v>
      </c>
      <c r="B137" s="22">
        <v>1229.5999999999999</v>
      </c>
      <c r="C137" s="22">
        <v>1000</v>
      </c>
      <c r="D137" s="13">
        <f t="shared" si="9"/>
        <v>1000</v>
      </c>
      <c r="E137" s="22">
        <v>1000</v>
      </c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3"/>
    </row>
    <row r="138" spans="1:16" ht="33.75" customHeight="1" x14ac:dyDescent="0.2">
      <c r="A138" s="21" t="s">
        <v>39</v>
      </c>
      <c r="B138" s="22">
        <v>1624</v>
      </c>
      <c r="C138" s="22">
        <v>1000</v>
      </c>
      <c r="D138" s="13">
        <f t="shared" si="9"/>
        <v>1000</v>
      </c>
      <c r="E138" s="22">
        <v>1000</v>
      </c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3"/>
    </row>
    <row r="139" spans="1:16" ht="11.25" customHeight="1" x14ac:dyDescent="0.2">
      <c r="A139" s="21" t="s">
        <v>40</v>
      </c>
      <c r="B139" s="22">
        <v>83664.709999999992</v>
      </c>
      <c r="C139" s="22">
        <v>75000</v>
      </c>
      <c r="D139" s="13">
        <f t="shared" si="9"/>
        <v>75000</v>
      </c>
      <c r="E139" s="22">
        <v>6250</v>
      </c>
      <c r="F139" s="22">
        <v>6250</v>
      </c>
      <c r="G139" s="22">
        <v>6250</v>
      </c>
      <c r="H139" s="22">
        <v>6250</v>
      </c>
      <c r="I139" s="22">
        <v>6250</v>
      </c>
      <c r="J139" s="22">
        <v>6250</v>
      </c>
      <c r="K139" s="22">
        <v>6250</v>
      </c>
      <c r="L139" s="22">
        <v>6250</v>
      </c>
      <c r="M139" s="22">
        <v>6250</v>
      </c>
      <c r="N139" s="22">
        <v>6250</v>
      </c>
      <c r="O139" s="22">
        <v>6250</v>
      </c>
      <c r="P139" s="23">
        <v>6250</v>
      </c>
    </row>
    <row r="140" spans="1:16" ht="22.5" customHeight="1" x14ac:dyDescent="0.2">
      <c r="A140" s="21" t="s">
        <v>42</v>
      </c>
      <c r="B140" s="22">
        <v>1940</v>
      </c>
      <c r="C140" s="22">
        <v>0</v>
      </c>
      <c r="D140" s="13">
        <f t="shared" si="9"/>
        <v>0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3"/>
    </row>
    <row r="141" spans="1:16" ht="11.25" customHeight="1" x14ac:dyDescent="0.2">
      <c r="A141" s="21" t="s">
        <v>43</v>
      </c>
      <c r="B141" s="22">
        <v>11000</v>
      </c>
      <c r="C141" s="22">
        <v>1000</v>
      </c>
      <c r="D141" s="13">
        <f t="shared" si="9"/>
        <v>1000</v>
      </c>
      <c r="E141" s="22">
        <v>1000</v>
      </c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3"/>
    </row>
    <row r="142" spans="1:16" ht="22.5" customHeight="1" x14ac:dyDescent="0.2">
      <c r="A142" s="21" t="s">
        <v>87</v>
      </c>
      <c r="B142" s="22">
        <v>579.99</v>
      </c>
      <c r="C142" s="22">
        <v>0</v>
      </c>
      <c r="D142" s="13">
        <f t="shared" si="9"/>
        <v>0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3"/>
    </row>
    <row r="143" spans="1:16" ht="11.25" customHeight="1" x14ac:dyDescent="0.2">
      <c r="A143" s="21" t="s">
        <v>97</v>
      </c>
      <c r="B143" s="22">
        <v>2000</v>
      </c>
      <c r="C143" s="22">
        <v>2000</v>
      </c>
      <c r="D143" s="13">
        <f t="shared" si="9"/>
        <v>2000</v>
      </c>
      <c r="E143" s="22">
        <v>300</v>
      </c>
      <c r="F143" s="22">
        <v>100</v>
      </c>
      <c r="G143" s="22">
        <v>300</v>
      </c>
      <c r="H143" s="22">
        <v>100</v>
      </c>
      <c r="I143" s="22">
        <v>300</v>
      </c>
      <c r="J143" s="22"/>
      <c r="K143" s="22">
        <v>300</v>
      </c>
      <c r="L143" s="22"/>
      <c r="M143" s="22">
        <v>300</v>
      </c>
      <c r="N143" s="22"/>
      <c r="O143" s="22">
        <v>300</v>
      </c>
      <c r="P143" s="23"/>
    </row>
    <row r="144" spans="1:16" ht="11.25" customHeight="1" x14ac:dyDescent="0.2">
      <c r="A144" s="21" t="s">
        <v>60</v>
      </c>
      <c r="B144" s="22">
        <v>25857.309999999998</v>
      </c>
      <c r="C144" s="22">
        <v>6000</v>
      </c>
      <c r="D144" s="13">
        <f t="shared" si="9"/>
        <v>6000</v>
      </c>
      <c r="E144" s="22">
        <v>3000</v>
      </c>
      <c r="F144" s="22"/>
      <c r="G144" s="22"/>
      <c r="H144" s="22">
        <v>3000</v>
      </c>
      <c r="I144" s="22"/>
      <c r="J144" s="22"/>
      <c r="K144" s="22"/>
      <c r="L144" s="22"/>
      <c r="M144" s="22"/>
      <c r="N144" s="22"/>
      <c r="O144" s="22"/>
      <c r="P144" s="23"/>
    </row>
    <row r="145" spans="1:16" s="20" customFormat="1" x14ac:dyDescent="0.2">
      <c r="A145" s="17" t="s">
        <v>98</v>
      </c>
      <c r="B145" s="13">
        <f>SUM(B146:B152)</f>
        <v>56044</v>
      </c>
      <c r="C145" s="18">
        <f>SUM(C146:C152)</f>
        <v>55000</v>
      </c>
      <c r="D145" s="14">
        <f t="shared" si="9"/>
        <v>55000</v>
      </c>
      <c r="E145" s="18">
        <f>SUM(E146:E152)</f>
        <v>7000</v>
      </c>
      <c r="F145" s="18">
        <f t="shared" ref="F145:P145" si="10">SUM(F146:F152)</f>
        <v>4500</v>
      </c>
      <c r="G145" s="18">
        <f t="shared" si="10"/>
        <v>6000</v>
      </c>
      <c r="H145" s="18">
        <f t="shared" si="10"/>
        <v>4500</v>
      </c>
      <c r="I145" s="18">
        <f t="shared" si="10"/>
        <v>6000</v>
      </c>
      <c r="J145" s="18">
        <f t="shared" si="10"/>
        <v>4500</v>
      </c>
      <c r="K145" s="18">
        <f t="shared" si="10"/>
        <v>6000</v>
      </c>
      <c r="L145" s="18">
        <f t="shared" si="10"/>
        <v>4500</v>
      </c>
      <c r="M145" s="18">
        <f t="shared" si="10"/>
        <v>5500</v>
      </c>
      <c r="N145" s="18">
        <f t="shared" si="10"/>
        <v>4000</v>
      </c>
      <c r="O145" s="18">
        <f t="shared" si="10"/>
        <v>2500</v>
      </c>
      <c r="P145" s="19">
        <f t="shared" si="10"/>
        <v>0</v>
      </c>
    </row>
    <row r="146" spans="1:16" x14ac:dyDescent="0.2">
      <c r="A146" s="21" t="s">
        <v>15</v>
      </c>
      <c r="B146" s="22">
        <v>7050.09</v>
      </c>
      <c r="C146" s="22">
        <v>4000</v>
      </c>
      <c r="D146" s="13">
        <f t="shared" si="9"/>
        <v>4000</v>
      </c>
      <c r="E146" s="22">
        <v>500</v>
      </c>
      <c r="F146" s="22">
        <v>500</v>
      </c>
      <c r="G146" s="22">
        <v>500</v>
      </c>
      <c r="H146" s="22">
        <v>500</v>
      </c>
      <c r="I146" s="22">
        <v>500</v>
      </c>
      <c r="J146" s="22">
        <v>500</v>
      </c>
      <c r="K146" s="22">
        <v>500</v>
      </c>
      <c r="L146" s="22">
        <v>500</v>
      </c>
      <c r="M146" s="22"/>
      <c r="N146" s="22"/>
      <c r="O146" s="22"/>
      <c r="P146" s="23"/>
    </row>
    <row r="147" spans="1:16" x14ac:dyDescent="0.2">
      <c r="A147" s="21" t="s">
        <v>16</v>
      </c>
      <c r="B147" s="22">
        <v>33285.520000000004</v>
      </c>
      <c r="C147" s="22">
        <v>30000</v>
      </c>
      <c r="D147" s="13">
        <f t="shared" si="9"/>
        <v>30000</v>
      </c>
      <c r="E147" s="22">
        <v>3000</v>
      </c>
      <c r="F147" s="22">
        <v>3000</v>
      </c>
      <c r="G147" s="22">
        <v>3000</v>
      </c>
      <c r="H147" s="22">
        <v>3000</v>
      </c>
      <c r="I147" s="22">
        <v>3000</v>
      </c>
      <c r="J147" s="22">
        <v>3000</v>
      </c>
      <c r="K147" s="22">
        <v>3000</v>
      </c>
      <c r="L147" s="22">
        <v>3000</v>
      </c>
      <c r="M147" s="22">
        <v>3000</v>
      </c>
      <c r="N147" s="22">
        <v>3000</v>
      </c>
      <c r="O147" s="22"/>
      <c r="P147" s="23"/>
    </row>
    <row r="148" spans="1:16" ht="22.5" x14ac:dyDescent="0.2">
      <c r="A148" s="21" t="s">
        <v>22</v>
      </c>
      <c r="B148" s="22">
        <v>0</v>
      </c>
      <c r="C148" s="22"/>
      <c r="D148" s="13">
        <f t="shared" si="9"/>
        <v>0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3"/>
    </row>
    <row r="149" spans="1:16" x14ac:dyDescent="0.2">
      <c r="A149" s="21" t="s">
        <v>26</v>
      </c>
      <c r="B149" s="22">
        <v>401</v>
      </c>
      <c r="C149" s="22">
        <v>0</v>
      </c>
      <c r="D149" s="13">
        <f t="shared" si="9"/>
        <v>0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3"/>
    </row>
    <row r="150" spans="1:16" x14ac:dyDescent="0.2">
      <c r="A150" s="21" t="s">
        <v>36</v>
      </c>
      <c r="B150" s="22">
        <v>13278.4</v>
      </c>
      <c r="C150" s="22">
        <v>1000</v>
      </c>
      <c r="D150" s="13">
        <f t="shared" si="9"/>
        <v>1000</v>
      </c>
      <c r="E150" s="22">
        <v>1000</v>
      </c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3"/>
    </row>
    <row r="151" spans="1:16" x14ac:dyDescent="0.2">
      <c r="A151" s="21" t="s">
        <v>37</v>
      </c>
      <c r="B151" s="22">
        <v>1044</v>
      </c>
      <c r="C151" s="22">
        <v>20000</v>
      </c>
      <c r="D151" s="13">
        <f t="shared" si="9"/>
        <v>20000</v>
      </c>
      <c r="E151" s="22">
        <v>2500</v>
      </c>
      <c r="F151" s="22">
        <v>1000</v>
      </c>
      <c r="G151" s="22">
        <v>2500</v>
      </c>
      <c r="H151" s="22">
        <v>1000</v>
      </c>
      <c r="I151" s="22">
        <v>2500</v>
      </c>
      <c r="J151" s="22">
        <v>1000</v>
      </c>
      <c r="K151" s="22">
        <v>2500</v>
      </c>
      <c r="L151" s="22">
        <v>1000</v>
      </c>
      <c r="M151" s="22">
        <v>2500</v>
      </c>
      <c r="N151" s="22">
        <v>1000</v>
      </c>
      <c r="O151" s="22">
        <v>2500</v>
      </c>
      <c r="P151" s="23"/>
    </row>
    <row r="152" spans="1:16" x14ac:dyDescent="0.2">
      <c r="A152" s="21" t="s">
        <v>43</v>
      </c>
      <c r="B152" s="22">
        <v>984.99</v>
      </c>
      <c r="C152" s="22"/>
      <c r="D152" s="13">
        <f t="shared" si="9"/>
        <v>0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3"/>
    </row>
    <row r="153" spans="1:16" s="16" customFormat="1" x14ac:dyDescent="0.2">
      <c r="A153" s="12" t="s">
        <v>99</v>
      </c>
      <c r="B153" s="24">
        <v>1735475.2999999998</v>
      </c>
      <c r="C153" s="25">
        <f>+C154+C156+C158+C173+C185+C192+C201+C204</f>
        <v>2940500</v>
      </c>
      <c r="D153" s="14">
        <f t="shared" si="9"/>
        <v>2940500</v>
      </c>
      <c r="E153" s="14">
        <f t="shared" ref="E153:P153" si="11">+E154+E156+E158+E173+E185+E192+E201+E204</f>
        <v>314400</v>
      </c>
      <c r="F153" s="14">
        <f t="shared" si="11"/>
        <v>235300</v>
      </c>
      <c r="G153" s="14">
        <f t="shared" si="11"/>
        <v>217500</v>
      </c>
      <c r="H153" s="14">
        <f t="shared" si="11"/>
        <v>261800</v>
      </c>
      <c r="I153" s="14">
        <f t="shared" si="11"/>
        <v>285500</v>
      </c>
      <c r="J153" s="14">
        <f t="shared" si="11"/>
        <v>200800</v>
      </c>
      <c r="K153" s="14">
        <f t="shared" si="11"/>
        <v>431700</v>
      </c>
      <c r="L153" s="14">
        <f t="shared" si="11"/>
        <v>226100</v>
      </c>
      <c r="M153" s="14">
        <f t="shared" si="11"/>
        <v>193100</v>
      </c>
      <c r="N153" s="14">
        <f t="shared" si="11"/>
        <v>184300</v>
      </c>
      <c r="O153" s="14">
        <f t="shared" si="11"/>
        <v>213000</v>
      </c>
      <c r="P153" s="15">
        <f t="shared" si="11"/>
        <v>177000</v>
      </c>
    </row>
    <row r="154" spans="1:16" s="20" customFormat="1" x14ac:dyDescent="0.2">
      <c r="A154" s="17" t="s">
        <v>100</v>
      </c>
      <c r="B154" s="27">
        <v>10147.969999999999</v>
      </c>
      <c r="C154" s="27">
        <f>+C155</f>
        <v>6500</v>
      </c>
      <c r="D154" s="18">
        <f t="shared" si="9"/>
        <v>6500</v>
      </c>
      <c r="E154" s="18">
        <f>+E155</f>
        <v>500</v>
      </c>
      <c r="F154" s="18">
        <f t="shared" ref="F154:P154" si="12">+F155</f>
        <v>600</v>
      </c>
      <c r="G154" s="18">
        <f t="shared" si="12"/>
        <v>500</v>
      </c>
      <c r="H154" s="18">
        <f t="shared" si="12"/>
        <v>600</v>
      </c>
      <c r="I154" s="18">
        <f t="shared" si="12"/>
        <v>500</v>
      </c>
      <c r="J154" s="18">
        <f t="shared" si="12"/>
        <v>600</v>
      </c>
      <c r="K154" s="18">
        <f t="shared" si="12"/>
        <v>500</v>
      </c>
      <c r="L154" s="18">
        <f t="shared" si="12"/>
        <v>600</v>
      </c>
      <c r="M154" s="18">
        <f t="shared" si="12"/>
        <v>500</v>
      </c>
      <c r="N154" s="18">
        <f t="shared" si="12"/>
        <v>600</v>
      </c>
      <c r="O154" s="18">
        <f t="shared" si="12"/>
        <v>500</v>
      </c>
      <c r="P154" s="19">
        <f t="shared" si="12"/>
        <v>500</v>
      </c>
    </row>
    <row r="155" spans="1:16" ht="11.25" customHeight="1" x14ac:dyDescent="0.2">
      <c r="A155" s="21" t="s">
        <v>15</v>
      </c>
      <c r="B155" s="22">
        <v>10147.969999999999</v>
      </c>
      <c r="C155" s="22">
        <v>6500</v>
      </c>
      <c r="D155" s="13">
        <f t="shared" si="9"/>
        <v>6500</v>
      </c>
      <c r="E155" s="22">
        <v>500</v>
      </c>
      <c r="F155" s="22">
        <v>600</v>
      </c>
      <c r="G155" s="22">
        <v>500</v>
      </c>
      <c r="H155" s="22">
        <v>600</v>
      </c>
      <c r="I155" s="22">
        <v>500</v>
      </c>
      <c r="J155" s="22">
        <v>600</v>
      </c>
      <c r="K155" s="22">
        <v>500</v>
      </c>
      <c r="L155" s="22">
        <v>600</v>
      </c>
      <c r="M155" s="22">
        <v>500</v>
      </c>
      <c r="N155" s="22">
        <v>600</v>
      </c>
      <c r="O155" s="22">
        <v>500</v>
      </c>
      <c r="P155" s="23">
        <v>500</v>
      </c>
    </row>
    <row r="156" spans="1:16" s="20" customFormat="1" x14ac:dyDescent="0.2">
      <c r="A156" s="17" t="s">
        <v>101</v>
      </c>
      <c r="B156" s="27">
        <v>0</v>
      </c>
      <c r="C156" s="27">
        <f>+C157</f>
        <v>10000</v>
      </c>
      <c r="D156" s="18">
        <f t="shared" si="9"/>
        <v>10000</v>
      </c>
      <c r="E156" s="18">
        <f>+E157</f>
        <v>1500</v>
      </c>
      <c r="F156" s="18">
        <f t="shared" ref="F156:P156" si="13">+F157</f>
        <v>200</v>
      </c>
      <c r="G156" s="18">
        <f t="shared" si="13"/>
        <v>1500</v>
      </c>
      <c r="H156" s="18">
        <f t="shared" si="13"/>
        <v>200</v>
      </c>
      <c r="I156" s="18">
        <f t="shared" si="13"/>
        <v>1500</v>
      </c>
      <c r="J156" s="18">
        <f t="shared" si="13"/>
        <v>200</v>
      </c>
      <c r="K156" s="18">
        <f t="shared" si="13"/>
        <v>1500</v>
      </c>
      <c r="L156" s="18">
        <f t="shared" si="13"/>
        <v>200</v>
      </c>
      <c r="M156" s="18">
        <f t="shared" si="13"/>
        <v>1500</v>
      </c>
      <c r="N156" s="18">
        <f t="shared" si="13"/>
        <v>200</v>
      </c>
      <c r="O156" s="18">
        <f t="shared" si="13"/>
        <v>1500</v>
      </c>
      <c r="P156" s="19">
        <f t="shared" si="13"/>
        <v>0</v>
      </c>
    </row>
    <row r="157" spans="1:16" ht="11.25" customHeight="1" x14ac:dyDescent="0.2">
      <c r="A157" s="21" t="s">
        <v>102</v>
      </c>
      <c r="B157" s="22">
        <v>0</v>
      </c>
      <c r="C157" s="22">
        <v>10000</v>
      </c>
      <c r="D157" s="13">
        <f t="shared" si="9"/>
        <v>10000</v>
      </c>
      <c r="E157" s="22">
        <v>1500</v>
      </c>
      <c r="F157" s="22">
        <v>200</v>
      </c>
      <c r="G157" s="22">
        <v>1500</v>
      </c>
      <c r="H157" s="22">
        <v>200</v>
      </c>
      <c r="I157" s="22">
        <v>1500</v>
      </c>
      <c r="J157" s="22">
        <v>200</v>
      </c>
      <c r="K157" s="22">
        <v>1500</v>
      </c>
      <c r="L157" s="22">
        <v>200</v>
      </c>
      <c r="M157" s="22">
        <v>1500</v>
      </c>
      <c r="N157" s="22">
        <v>200</v>
      </c>
      <c r="O157" s="22">
        <v>1500</v>
      </c>
      <c r="P157" s="23"/>
    </row>
    <row r="158" spans="1:16" s="20" customFormat="1" x14ac:dyDescent="0.2">
      <c r="A158" s="17" t="s">
        <v>103</v>
      </c>
      <c r="B158" s="27">
        <v>549896.16</v>
      </c>
      <c r="C158" s="27">
        <f>SUM(C159:C172)</f>
        <v>2229500</v>
      </c>
      <c r="D158" s="18">
        <f t="shared" si="9"/>
        <v>2229500</v>
      </c>
      <c r="E158" s="18">
        <f t="shared" ref="E158:P158" si="14">SUM(E159:E172)</f>
        <v>215500</v>
      </c>
      <c r="F158" s="18">
        <f t="shared" si="14"/>
        <v>193500</v>
      </c>
      <c r="G158" s="18">
        <f t="shared" si="14"/>
        <v>196000</v>
      </c>
      <c r="H158" s="18">
        <f t="shared" si="14"/>
        <v>183500</v>
      </c>
      <c r="I158" s="18">
        <f t="shared" si="14"/>
        <v>186000</v>
      </c>
      <c r="J158" s="18">
        <f t="shared" si="14"/>
        <v>179000</v>
      </c>
      <c r="K158" s="18">
        <f t="shared" si="14"/>
        <v>184000</v>
      </c>
      <c r="L158" s="18">
        <f t="shared" si="14"/>
        <v>178000</v>
      </c>
      <c r="M158" s="18">
        <f t="shared" si="14"/>
        <v>182000</v>
      </c>
      <c r="N158" s="18">
        <f t="shared" si="14"/>
        <v>177000</v>
      </c>
      <c r="O158" s="18">
        <f t="shared" si="14"/>
        <v>180000</v>
      </c>
      <c r="P158" s="19">
        <f t="shared" si="14"/>
        <v>175000</v>
      </c>
    </row>
    <row r="159" spans="1:16" ht="11.25" customHeight="1" x14ac:dyDescent="0.2">
      <c r="A159" s="21" t="s">
        <v>15</v>
      </c>
      <c r="B159" s="22">
        <v>21802.95</v>
      </c>
      <c r="C159" s="22">
        <v>15000</v>
      </c>
      <c r="D159" s="13">
        <f t="shared" si="9"/>
        <v>15000</v>
      </c>
      <c r="E159" s="22">
        <v>2000</v>
      </c>
      <c r="F159" s="22">
        <v>2000</v>
      </c>
      <c r="G159" s="22">
        <v>2000</v>
      </c>
      <c r="H159" s="22">
        <v>2000</v>
      </c>
      <c r="I159" s="22">
        <v>2000</v>
      </c>
      <c r="J159" s="22">
        <v>2000</v>
      </c>
      <c r="K159" s="22">
        <v>2000</v>
      </c>
      <c r="L159" s="22">
        <v>1000</v>
      </c>
      <c r="M159" s="22"/>
      <c r="N159" s="22"/>
      <c r="O159" s="22"/>
      <c r="P159" s="23"/>
    </row>
    <row r="160" spans="1:16" ht="11.25" customHeight="1" x14ac:dyDescent="0.2">
      <c r="A160" s="21" t="s">
        <v>16</v>
      </c>
      <c r="B160" s="22">
        <v>36854.270000000004</v>
      </c>
      <c r="C160" s="22">
        <v>30000</v>
      </c>
      <c r="D160" s="13">
        <f t="shared" si="9"/>
        <v>30000</v>
      </c>
      <c r="E160" s="22">
        <v>5000</v>
      </c>
      <c r="F160" s="22"/>
      <c r="G160" s="22">
        <v>5000</v>
      </c>
      <c r="H160" s="22"/>
      <c r="I160" s="22">
        <v>5000</v>
      </c>
      <c r="J160" s="22"/>
      <c r="K160" s="22">
        <v>5000</v>
      </c>
      <c r="L160" s="22"/>
      <c r="M160" s="22">
        <v>5000</v>
      </c>
      <c r="N160" s="22"/>
      <c r="O160" s="22">
        <v>5000</v>
      </c>
      <c r="P160" s="23"/>
    </row>
    <row r="161" spans="1:16" ht="22.5" customHeight="1" x14ac:dyDescent="0.2">
      <c r="A161" s="21" t="s">
        <v>17</v>
      </c>
      <c r="B161" s="22">
        <v>1506.15</v>
      </c>
      <c r="C161" s="22">
        <v>500</v>
      </c>
      <c r="D161" s="13">
        <f t="shared" si="9"/>
        <v>500</v>
      </c>
      <c r="E161" s="22">
        <v>500</v>
      </c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3"/>
    </row>
    <row r="162" spans="1:16" ht="33.75" customHeight="1" x14ac:dyDescent="0.2">
      <c r="A162" s="21" t="s">
        <v>24</v>
      </c>
      <c r="B162" s="22">
        <v>700</v>
      </c>
      <c r="C162" s="22">
        <v>10000</v>
      </c>
      <c r="D162" s="13">
        <f t="shared" si="9"/>
        <v>10000</v>
      </c>
      <c r="E162" s="22">
        <v>2000</v>
      </c>
      <c r="F162" s="22">
        <v>2000</v>
      </c>
      <c r="G162" s="22">
        <v>2000</v>
      </c>
      <c r="H162" s="22">
        <v>2000</v>
      </c>
      <c r="I162" s="22">
        <v>2000</v>
      </c>
      <c r="J162" s="22"/>
      <c r="K162" s="22"/>
      <c r="L162" s="22"/>
      <c r="M162" s="22"/>
      <c r="N162" s="22"/>
      <c r="O162" s="22"/>
      <c r="P162" s="23"/>
    </row>
    <row r="163" spans="1:16" ht="11.25" customHeight="1" x14ac:dyDescent="0.2">
      <c r="A163" s="21" t="s">
        <v>28</v>
      </c>
      <c r="B163" s="22">
        <v>1144.92</v>
      </c>
      <c r="C163" s="22">
        <v>1000</v>
      </c>
      <c r="D163" s="13">
        <f t="shared" si="9"/>
        <v>1000</v>
      </c>
      <c r="E163" s="22">
        <v>1000</v>
      </c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3"/>
    </row>
    <row r="164" spans="1:16" ht="11.25" customHeight="1" x14ac:dyDescent="0.2">
      <c r="A164" s="21" t="s">
        <v>29</v>
      </c>
      <c r="B164" s="22">
        <v>8107.89</v>
      </c>
      <c r="C164" s="22">
        <v>5000</v>
      </c>
      <c r="D164" s="13">
        <f t="shared" si="9"/>
        <v>5000</v>
      </c>
      <c r="E164" s="22">
        <v>2500</v>
      </c>
      <c r="F164" s="22"/>
      <c r="G164" s="22">
        <v>2500</v>
      </c>
      <c r="H164" s="22"/>
      <c r="I164" s="22"/>
      <c r="J164" s="22"/>
      <c r="K164" s="22"/>
      <c r="L164" s="22"/>
      <c r="M164" s="22"/>
      <c r="N164" s="22"/>
      <c r="O164" s="22"/>
      <c r="P164" s="23"/>
    </row>
    <row r="165" spans="1:16" ht="11.25" customHeight="1" x14ac:dyDescent="0.2">
      <c r="A165" s="21" t="s">
        <v>36</v>
      </c>
      <c r="B165" s="22">
        <v>5000</v>
      </c>
      <c r="C165" s="22">
        <v>1000</v>
      </c>
      <c r="D165" s="13">
        <f t="shared" si="9"/>
        <v>1000</v>
      </c>
      <c r="E165" s="22">
        <v>1000</v>
      </c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3"/>
    </row>
    <row r="166" spans="1:16" ht="33.75" customHeight="1" x14ac:dyDescent="0.2">
      <c r="A166" s="21" t="s">
        <v>39</v>
      </c>
      <c r="B166" s="22">
        <v>1716.8</v>
      </c>
      <c r="C166" s="22">
        <v>1000</v>
      </c>
      <c r="D166" s="13">
        <f t="shared" si="9"/>
        <v>1000</v>
      </c>
      <c r="E166" s="22">
        <v>1000</v>
      </c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3"/>
    </row>
    <row r="167" spans="1:16" ht="11.25" customHeight="1" x14ac:dyDescent="0.2">
      <c r="A167" s="21" t="s">
        <v>43</v>
      </c>
      <c r="B167" s="22">
        <v>14096.849999999999</v>
      </c>
      <c r="C167" s="22">
        <v>1000</v>
      </c>
      <c r="D167" s="13">
        <f t="shared" si="9"/>
        <v>1000</v>
      </c>
      <c r="E167" s="22">
        <v>1000</v>
      </c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3"/>
    </row>
    <row r="168" spans="1:16" ht="22.5" customHeight="1" x14ac:dyDescent="0.2">
      <c r="A168" s="21" t="s">
        <v>104</v>
      </c>
      <c r="B168" s="22">
        <v>0</v>
      </c>
      <c r="C168" s="22">
        <v>2100000</v>
      </c>
      <c r="D168" s="13">
        <f t="shared" si="9"/>
        <v>2100000</v>
      </c>
      <c r="E168" s="22">
        <v>175000</v>
      </c>
      <c r="F168" s="22">
        <v>175000</v>
      </c>
      <c r="G168" s="22">
        <v>175000</v>
      </c>
      <c r="H168" s="22">
        <v>175000</v>
      </c>
      <c r="I168" s="22">
        <v>175000</v>
      </c>
      <c r="J168" s="22">
        <v>175000</v>
      </c>
      <c r="K168" s="22">
        <v>175000</v>
      </c>
      <c r="L168" s="22">
        <v>175000</v>
      </c>
      <c r="M168" s="22">
        <v>175000</v>
      </c>
      <c r="N168" s="22">
        <v>175000</v>
      </c>
      <c r="O168" s="22">
        <v>175000</v>
      </c>
      <c r="P168" s="23">
        <v>175000</v>
      </c>
    </row>
    <row r="169" spans="1:16" ht="22.5" customHeight="1" x14ac:dyDescent="0.2">
      <c r="A169" s="21" t="s">
        <v>105</v>
      </c>
      <c r="B169" s="22">
        <v>0</v>
      </c>
      <c r="C169" s="22">
        <v>10000</v>
      </c>
      <c r="D169" s="13">
        <f t="shared" si="9"/>
        <v>10000</v>
      </c>
      <c r="E169" s="22">
        <v>2500</v>
      </c>
      <c r="F169" s="22">
        <v>2500</v>
      </c>
      <c r="G169" s="22">
        <v>2500</v>
      </c>
      <c r="H169" s="22">
        <v>2500</v>
      </c>
      <c r="I169" s="22"/>
      <c r="J169" s="22"/>
      <c r="K169" s="22"/>
      <c r="L169" s="22"/>
      <c r="M169" s="22"/>
      <c r="N169" s="22"/>
      <c r="O169" s="22"/>
      <c r="P169" s="23"/>
    </row>
    <row r="170" spans="1:16" ht="11.25" customHeight="1" x14ac:dyDescent="0.2">
      <c r="A170" s="21" t="s">
        <v>106</v>
      </c>
      <c r="B170" s="22"/>
      <c r="C170" s="22">
        <v>20000</v>
      </c>
      <c r="D170" s="13">
        <f t="shared" si="9"/>
        <v>20000</v>
      </c>
      <c r="E170" s="22">
        <v>2000</v>
      </c>
      <c r="F170" s="22">
        <v>2000</v>
      </c>
      <c r="G170" s="22">
        <v>2000</v>
      </c>
      <c r="H170" s="22">
        <v>2000</v>
      </c>
      <c r="I170" s="22">
        <v>2000</v>
      </c>
      <c r="J170" s="22">
        <v>2000</v>
      </c>
      <c r="K170" s="22">
        <v>2000</v>
      </c>
      <c r="L170" s="22">
        <v>2000</v>
      </c>
      <c r="M170" s="22">
        <v>2000</v>
      </c>
      <c r="N170" s="22">
        <v>2000</v>
      </c>
      <c r="O170" s="22"/>
      <c r="P170" s="23"/>
    </row>
    <row r="171" spans="1:16" s="56" customFormat="1" ht="15" customHeight="1" x14ac:dyDescent="0.25">
      <c r="A171" s="32" t="s">
        <v>107</v>
      </c>
      <c r="B171" s="55"/>
      <c r="C171" s="22">
        <v>25000</v>
      </c>
      <c r="D171" s="13">
        <f t="shared" si="9"/>
        <v>25000</v>
      </c>
      <c r="E171" s="22">
        <v>10000</v>
      </c>
      <c r="F171" s="22">
        <v>10000</v>
      </c>
      <c r="G171" s="22">
        <v>5000</v>
      </c>
      <c r="H171" s="34"/>
      <c r="I171" s="34"/>
      <c r="J171" s="34"/>
      <c r="K171" s="34"/>
      <c r="L171" s="34"/>
      <c r="M171" s="34"/>
      <c r="N171" s="34"/>
      <c r="O171" s="34"/>
      <c r="P171" s="35"/>
    </row>
    <row r="172" spans="1:16" ht="11.25" customHeight="1" x14ac:dyDescent="0.2">
      <c r="A172" s="21" t="s">
        <v>60</v>
      </c>
      <c r="B172" s="22">
        <v>38756.32</v>
      </c>
      <c r="C172" s="22">
        <v>10000</v>
      </c>
      <c r="D172" s="13">
        <f t="shared" si="9"/>
        <v>10000</v>
      </c>
      <c r="E172" s="22">
        <v>10000</v>
      </c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3"/>
    </row>
    <row r="173" spans="1:16" s="20" customFormat="1" x14ac:dyDescent="0.2">
      <c r="A173" s="17" t="s">
        <v>108</v>
      </c>
      <c r="B173" s="26">
        <v>264898.78999999998</v>
      </c>
      <c r="C173" s="27">
        <f>SUM(C174:C184)</f>
        <v>231400</v>
      </c>
      <c r="D173" s="14">
        <f t="shared" si="9"/>
        <v>231400</v>
      </c>
      <c r="E173" s="18">
        <f t="shared" ref="E173:P173" si="15">SUM(E174:E184)</f>
        <v>66900</v>
      </c>
      <c r="F173" s="18">
        <f t="shared" si="15"/>
        <v>1500</v>
      </c>
      <c r="G173" s="18">
        <f t="shared" si="15"/>
        <v>1500</v>
      </c>
      <c r="H173" s="18">
        <f t="shared" si="15"/>
        <v>51500</v>
      </c>
      <c r="I173" s="18">
        <f t="shared" si="15"/>
        <v>51500</v>
      </c>
      <c r="J173" s="18">
        <f t="shared" si="15"/>
        <v>1500</v>
      </c>
      <c r="K173" s="18">
        <f t="shared" si="15"/>
        <v>1500</v>
      </c>
      <c r="L173" s="18">
        <f t="shared" si="15"/>
        <v>26500</v>
      </c>
      <c r="M173" s="18">
        <f t="shared" si="15"/>
        <v>1500</v>
      </c>
      <c r="N173" s="18">
        <f t="shared" si="15"/>
        <v>1500</v>
      </c>
      <c r="O173" s="18">
        <f t="shared" si="15"/>
        <v>25500</v>
      </c>
      <c r="P173" s="19">
        <f t="shared" si="15"/>
        <v>500</v>
      </c>
    </row>
    <row r="174" spans="1:16" ht="11.25" customHeight="1" x14ac:dyDescent="0.2">
      <c r="A174" s="21" t="s">
        <v>15</v>
      </c>
      <c r="B174" s="22">
        <v>15760.559999999998</v>
      </c>
      <c r="C174" s="22">
        <v>10000</v>
      </c>
      <c r="D174" s="13">
        <f t="shared" si="9"/>
        <v>10000</v>
      </c>
      <c r="E174" s="22">
        <v>1000</v>
      </c>
      <c r="F174" s="22">
        <v>1000</v>
      </c>
      <c r="G174" s="22">
        <v>1000</v>
      </c>
      <c r="H174" s="22">
        <v>1000</v>
      </c>
      <c r="I174" s="22">
        <v>1000</v>
      </c>
      <c r="J174" s="22">
        <v>1000</v>
      </c>
      <c r="K174" s="22">
        <v>1000</v>
      </c>
      <c r="L174" s="22">
        <v>1000</v>
      </c>
      <c r="M174" s="22">
        <v>1000</v>
      </c>
      <c r="N174" s="22">
        <v>1000</v>
      </c>
      <c r="O174" s="22"/>
      <c r="P174" s="23"/>
    </row>
    <row r="175" spans="1:16" ht="11.25" customHeight="1" x14ac:dyDescent="0.2">
      <c r="A175" s="21" t="s">
        <v>16</v>
      </c>
      <c r="B175" s="22">
        <v>6123.48</v>
      </c>
      <c r="C175" s="22">
        <v>400</v>
      </c>
      <c r="D175" s="13">
        <f t="shared" si="9"/>
        <v>400</v>
      </c>
      <c r="E175" s="22">
        <v>400</v>
      </c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3"/>
    </row>
    <row r="176" spans="1:16" ht="22.5" customHeight="1" x14ac:dyDescent="0.2">
      <c r="A176" s="21" t="s">
        <v>21</v>
      </c>
      <c r="B176" s="22">
        <v>2621.6</v>
      </c>
      <c r="C176" s="22">
        <v>2000</v>
      </c>
      <c r="D176" s="13">
        <f t="shared" si="9"/>
        <v>2000</v>
      </c>
      <c r="E176" s="22">
        <v>2000</v>
      </c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3"/>
    </row>
    <row r="177" spans="1:16" ht="22.5" customHeight="1" x14ac:dyDescent="0.2">
      <c r="A177" s="21" t="s">
        <v>109</v>
      </c>
      <c r="B177" s="22">
        <v>5600.28</v>
      </c>
      <c r="C177" s="22">
        <v>5000</v>
      </c>
      <c r="D177" s="13">
        <f t="shared" si="9"/>
        <v>5000</v>
      </c>
      <c r="E177" s="22">
        <v>5000</v>
      </c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3"/>
    </row>
    <row r="178" spans="1:16" ht="11.25" customHeight="1" x14ac:dyDescent="0.2">
      <c r="A178" s="21" t="s">
        <v>84</v>
      </c>
      <c r="B178" s="22">
        <v>4445.58</v>
      </c>
      <c r="C178" s="22">
        <v>1000</v>
      </c>
      <c r="D178" s="13">
        <f t="shared" si="9"/>
        <v>1000</v>
      </c>
      <c r="E178" s="22">
        <v>1000</v>
      </c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3"/>
    </row>
    <row r="179" spans="1:16" ht="11.25" customHeight="1" x14ac:dyDescent="0.2">
      <c r="A179" s="21" t="s">
        <v>27</v>
      </c>
      <c r="B179" s="22">
        <v>5762.5599999999995</v>
      </c>
      <c r="C179" s="22">
        <v>3000</v>
      </c>
      <c r="D179" s="13">
        <f t="shared" si="9"/>
        <v>3000</v>
      </c>
      <c r="E179" s="22">
        <v>3000</v>
      </c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3"/>
    </row>
    <row r="180" spans="1:16" ht="11.25" customHeight="1" x14ac:dyDescent="0.2">
      <c r="A180" s="21" t="s">
        <v>28</v>
      </c>
      <c r="B180" s="22">
        <v>580</v>
      </c>
      <c r="C180" s="22">
        <v>1000</v>
      </c>
      <c r="D180" s="13">
        <f t="shared" si="9"/>
        <v>1000</v>
      </c>
      <c r="E180" s="22">
        <v>1000</v>
      </c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3"/>
    </row>
    <row r="181" spans="1:16" ht="33.75" customHeight="1" x14ac:dyDescent="0.2">
      <c r="A181" s="21" t="s">
        <v>39</v>
      </c>
      <c r="B181" s="22">
        <v>15102.249999999998</v>
      </c>
      <c r="C181" s="22">
        <v>2000</v>
      </c>
      <c r="D181" s="13">
        <f t="shared" si="9"/>
        <v>2000</v>
      </c>
      <c r="E181" s="22">
        <v>2000</v>
      </c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3"/>
    </row>
    <row r="182" spans="1:16" ht="11.25" customHeight="1" x14ac:dyDescent="0.2">
      <c r="A182" s="21" t="s">
        <v>43</v>
      </c>
      <c r="B182" s="22">
        <v>12180</v>
      </c>
      <c r="C182" s="22">
        <v>1000</v>
      </c>
      <c r="D182" s="13">
        <f t="shared" ref="D182:D226" si="16">SUM(E182:P182)</f>
        <v>1000</v>
      </c>
      <c r="E182" s="22">
        <v>1000</v>
      </c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3"/>
    </row>
    <row r="183" spans="1:16" ht="11.25" customHeight="1" x14ac:dyDescent="0.2">
      <c r="A183" s="21" t="s">
        <v>52</v>
      </c>
      <c r="B183" s="22">
        <v>178506.72</v>
      </c>
      <c r="C183" s="22">
        <v>200000</v>
      </c>
      <c r="D183" s="13">
        <f t="shared" si="16"/>
        <v>200000</v>
      </c>
      <c r="E183" s="22">
        <v>50000</v>
      </c>
      <c r="F183" s="22"/>
      <c r="G183" s="22"/>
      <c r="H183" s="22">
        <v>50000</v>
      </c>
      <c r="I183" s="22">
        <v>50000</v>
      </c>
      <c r="J183" s="22"/>
      <c r="K183" s="22"/>
      <c r="L183" s="22">
        <v>25000</v>
      </c>
      <c r="M183" s="22"/>
      <c r="N183" s="22"/>
      <c r="O183" s="22">
        <v>25000</v>
      </c>
      <c r="P183" s="23"/>
    </row>
    <row r="184" spans="1:16" ht="11.25" customHeight="1" x14ac:dyDescent="0.2">
      <c r="A184" s="21" t="s">
        <v>60</v>
      </c>
      <c r="B184" s="22">
        <v>11086.96</v>
      </c>
      <c r="C184" s="22">
        <v>6000</v>
      </c>
      <c r="D184" s="13">
        <f t="shared" si="16"/>
        <v>6000</v>
      </c>
      <c r="E184" s="22">
        <v>500</v>
      </c>
      <c r="F184" s="22">
        <v>500</v>
      </c>
      <c r="G184" s="22">
        <v>500</v>
      </c>
      <c r="H184" s="22">
        <v>500</v>
      </c>
      <c r="I184" s="22">
        <v>500</v>
      </c>
      <c r="J184" s="22">
        <v>500</v>
      </c>
      <c r="K184" s="22">
        <v>500</v>
      </c>
      <c r="L184" s="22">
        <v>500</v>
      </c>
      <c r="M184" s="22">
        <v>500</v>
      </c>
      <c r="N184" s="22">
        <v>500</v>
      </c>
      <c r="O184" s="22">
        <v>500</v>
      </c>
      <c r="P184" s="23">
        <v>500</v>
      </c>
    </row>
    <row r="185" spans="1:16" s="64" customFormat="1" x14ac:dyDescent="0.2">
      <c r="A185" s="37" t="s">
        <v>110</v>
      </c>
      <c r="B185" s="61">
        <v>453783.67</v>
      </c>
      <c r="C185" s="61">
        <f>SUM(C186:C191)</f>
        <v>239100</v>
      </c>
      <c r="D185" s="62">
        <f t="shared" si="16"/>
        <v>239100</v>
      </c>
      <c r="E185" s="62">
        <f t="shared" ref="E185:P185" si="17">SUM(E186:E191)</f>
        <v>0</v>
      </c>
      <c r="F185" s="62">
        <f t="shared" si="17"/>
        <v>0</v>
      </c>
      <c r="G185" s="62">
        <f t="shared" si="17"/>
        <v>0</v>
      </c>
      <c r="H185" s="62">
        <f t="shared" si="17"/>
        <v>0</v>
      </c>
      <c r="I185" s="62">
        <f t="shared" si="17"/>
        <v>8000</v>
      </c>
      <c r="J185" s="62">
        <f t="shared" si="17"/>
        <v>0</v>
      </c>
      <c r="K185" s="62">
        <f t="shared" si="17"/>
        <v>231100</v>
      </c>
      <c r="L185" s="62">
        <f t="shared" si="17"/>
        <v>0</v>
      </c>
      <c r="M185" s="62">
        <f t="shared" si="17"/>
        <v>0</v>
      </c>
      <c r="N185" s="62">
        <f t="shared" si="17"/>
        <v>0</v>
      </c>
      <c r="O185" s="62">
        <f t="shared" si="17"/>
        <v>0</v>
      </c>
      <c r="P185" s="63">
        <f t="shared" si="17"/>
        <v>0</v>
      </c>
    </row>
    <row r="186" spans="1:16" s="59" customFormat="1" ht="11.25" customHeight="1" x14ac:dyDescent="0.2">
      <c r="A186" s="38" t="s">
        <v>15</v>
      </c>
      <c r="B186" s="39">
        <v>3323</v>
      </c>
      <c r="C186" s="39">
        <v>1000</v>
      </c>
      <c r="D186" s="57">
        <f t="shared" si="16"/>
        <v>1000</v>
      </c>
      <c r="E186" s="39"/>
      <c r="F186" s="39"/>
      <c r="G186" s="39"/>
      <c r="H186" s="39"/>
      <c r="I186" s="39">
        <v>1000</v>
      </c>
      <c r="J186" s="39"/>
      <c r="K186" s="39"/>
      <c r="L186" s="39"/>
      <c r="M186" s="39"/>
      <c r="N186" s="39"/>
      <c r="O186" s="39"/>
      <c r="P186" s="58"/>
    </row>
    <row r="187" spans="1:16" s="59" customFormat="1" ht="22.5" customHeight="1" x14ac:dyDescent="0.2">
      <c r="A187" s="38" t="s">
        <v>22</v>
      </c>
      <c r="B187" s="39">
        <v>568</v>
      </c>
      <c r="C187" s="39">
        <v>500</v>
      </c>
      <c r="D187" s="57">
        <f t="shared" si="16"/>
        <v>500</v>
      </c>
      <c r="E187" s="39"/>
      <c r="F187" s="39"/>
      <c r="G187" s="39"/>
      <c r="H187" s="39"/>
      <c r="I187" s="39">
        <v>500</v>
      </c>
      <c r="J187" s="39"/>
      <c r="K187" s="39"/>
      <c r="L187" s="39"/>
      <c r="M187" s="39"/>
      <c r="N187" s="39"/>
      <c r="O187" s="39"/>
      <c r="P187" s="58"/>
    </row>
    <row r="188" spans="1:16" s="59" customFormat="1" ht="33.75" customHeight="1" x14ac:dyDescent="0.2">
      <c r="A188" s="38" t="s">
        <v>24</v>
      </c>
      <c r="B188" s="39">
        <v>500</v>
      </c>
      <c r="C188" s="39">
        <v>2000</v>
      </c>
      <c r="D188" s="57">
        <f t="shared" si="16"/>
        <v>2000</v>
      </c>
      <c r="E188" s="39"/>
      <c r="F188" s="39"/>
      <c r="G188" s="39"/>
      <c r="H188" s="39"/>
      <c r="I188" s="39">
        <v>2000</v>
      </c>
      <c r="J188" s="39"/>
      <c r="K188" s="39"/>
      <c r="L188" s="39"/>
      <c r="M188" s="39"/>
      <c r="N188" s="39"/>
      <c r="O188" s="39"/>
      <c r="P188" s="58"/>
    </row>
    <row r="189" spans="1:16" s="59" customFormat="1" ht="11.25" customHeight="1" x14ac:dyDescent="0.2">
      <c r="A189" s="38" t="s">
        <v>35</v>
      </c>
      <c r="B189" s="39">
        <v>443902.67</v>
      </c>
      <c r="C189" s="39">
        <v>231100</v>
      </c>
      <c r="D189" s="57">
        <f t="shared" si="16"/>
        <v>231100</v>
      </c>
      <c r="E189" s="39"/>
      <c r="F189" s="39"/>
      <c r="G189" s="39"/>
      <c r="H189" s="39"/>
      <c r="I189" s="39"/>
      <c r="J189" s="39"/>
      <c r="K189" s="39">
        <v>231100</v>
      </c>
      <c r="L189" s="39"/>
      <c r="M189" s="39"/>
      <c r="N189" s="39"/>
      <c r="O189" s="39"/>
      <c r="P189" s="58"/>
    </row>
    <row r="190" spans="1:16" s="59" customFormat="1" ht="22.5" customHeight="1" x14ac:dyDescent="0.2">
      <c r="A190" s="38" t="s">
        <v>47</v>
      </c>
      <c r="B190" s="39">
        <v>2930</v>
      </c>
      <c r="C190" s="39">
        <v>2500</v>
      </c>
      <c r="D190" s="57">
        <f t="shared" si="16"/>
        <v>2500</v>
      </c>
      <c r="E190" s="39"/>
      <c r="F190" s="39"/>
      <c r="G190" s="39"/>
      <c r="H190" s="39"/>
      <c r="I190" s="39">
        <v>2500</v>
      </c>
      <c r="J190" s="39"/>
      <c r="K190" s="39"/>
      <c r="L190" s="39"/>
      <c r="M190" s="39"/>
      <c r="N190" s="39"/>
      <c r="O190" s="39"/>
      <c r="P190" s="58"/>
    </row>
    <row r="191" spans="1:16" s="59" customFormat="1" ht="22.5" customHeight="1" x14ac:dyDescent="0.2">
      <c r="A191" s="38" t="s">
        <v>48</v>
      </c>
      <c r="B191" s="39">
        <v>2560</v>
      </c>
      <c r="C191" s="39">
        <v>2000</v>
      </c>
      <c r="D191" s="57">
        <f t="shared" si="16"/>
        <v>2000</v>
      </c>
      <c r="E191" s="39"/>
      <c r="F191" s="39"/>
      <c r="G191" s="39"/>
      <c r="H191" s="39"/>
      <c r="I191" s="39">
        <v>2000</v>
      </c>
      <c r="J191" s="39"/>
      <c r="K191" s="39"/>
      <c r="L191" s="39"/>
      <c r="M191" s="39"/>
      <c r="N191" s="39"/>
      <c r="O191" s="39"/>
      <c r="P191" s="58"/>
    </row>
    <row r="192" spans="1:16" s="20" customFormat="1" x14ac:dyDescent="0.2">
      <c r="A192" s="17" t="s">
        <v>111</v>
      </c>
      <c r="B192" s="27">
        <v>85001.790000000008</v>
      </c>
      <c r="C192" s="27">
        <f>SUM(C193:C200)</f>
        <v>40500</v>
      </c>
      <c r="D192" s="18">
        <f t="shared" si="16"/>
        <v>40500</v>
      </c>
      <c r="E192" s="18">
        <f t="shared" ref="E192:P192" si="18">SUM(E193:E200)</f>
        <v>7700</v>
      </c>
      <c r="F192" s="18">
        <f t="shared" si="18"/>
        <v>200</v>
      </c>
      <c r="G192" s="18">
        <f t="shared" si="18"/>
        <v>5200</v>
      </c>
      <c r="H192" s="18">
        <f t="shared" si="18"/>
        <v>11700</v>
      </c>
      <c r="I192" s="18">
        <f t="shared" si="18"/>
        <v>200</v>
      </c>
      <c r="J192" s="18">
        <f t="shared" si="18"/>
        <v>5200</v>
      </c>
      <c r="K192" s="18">
        <f t="shared" si="18"/>
        <v>300</v>
      </c>
      <c r="L192" s="18">
        <f t="shared" si="18"/>
        <v>6500</v>
      </c>
      <c r="M192" s="18">
        <f t="shared" si="18"/>
        <v>0</v>
      </c>
      <c r="N192" s="18">
        <f t="shared" si="18"/>
        <v>0</v>
      </c>
      <c r="O192" s="18">
        <f t="shared" si="18"/>
        <v>2500</v>
      </c>
      <c r="P192" s="19">
        <f t="shared" si="18"/>
        <v>1000</v>
      </c>
    </row>
    <row r="193" spans="1:17" ht="11.25" customHeight="1" x14ac:dyDescent="0.2">
      <c r="A193" s="21" t="s">
        <v>15</v>
      </c>
      <c r="B193" s="22">
        <v>6548.01</v>
      </c>
      <c r="C193" s="22">
        <v>4000</v>
      </c>
      <c r="D193" s="13">
        <f t="shared" si="16"/>
        <v>4000</v>
      </c>
      <c r="E193" s="22"/>
      <c r="F193" s="22"/>
      <c r="G193" s="22"/>
      <c r="H193" s="22">
        <v>1500</v>
      </c>
      <c r="I193" s="22"/>
      <c r="J193" s="22"/>
      <c r="K193" s="22"/>
      <c r="L193" s="22">
        <v>1500</v>
      </c>
      <c r="M193" s="22"/>
      <c r="N193" s="22"/>
      <c r="O193" s="22"/>
      <c r="P193" s="23">
        <v>1000</v>
      </c>
    </row>
    <row r="194" spans="1:17" ht="11.25" customHeight="1" x14ac:dyDescent="0.2">
      <c r="A194" s="21" t="s">
        <v>16</v>
      </c>
      <c r="B194" s="22">
        <v>22673.57</v>
      </c>
      <c r="C194" s="22">
        <v>18000</v>
      </c>
      <c r="D194" s="13">
        <f t="shared" si="16"/>
        <v>18000</v>
      </c>
      <c r="E194" s="22">
        <v>5500</v>
      </c>
      <c r="F194" s="22"/>
      <c r="G194" s="22"/>
      <c r="H194" s="22">
        <v>5000</v>
      </c>
      <c r="I194" s="22"/>
      <c r="J194" s="22"/>
      <c r="K194" s="22"/>
      <c r="L194" s="22">
        <v>5000</v>
      </c>
      <c r="M194" s="22"/>
      <c r="N194" s="22"/>
      <c r="O194" s="22">
        <v>2500</v>
      </c>
      <c r="P194" s="23"/>
    </row>
    <row r="195" spans="1:17" ht="11.25" customHeight="1" x14ac:dyDescent="0.2">
      <c r="A195" s="21" t="s">
        <v>28</v>
      </c>
      <c r="B195" s="22">
        <v>5318.6</v>
      </c>
      <c r="C195" s="22">
        <v>4000</v>
      </c>
      <c r="D195" s="13">
        <f t="shared" si="16"/>
        <v>4000</v>
      </c>
      <c r="E195" s="22"/>
      <c r="F195" s="22"/>
      <c r="G195" s="22">
        <v>4000</v>
      </c>
      <c r="H195" s="22"/>
      <c r="I195" s="22"/>
      <c r="J195" s="22"/>
      <c r="K195" s="22"/>
      <c r="L195" s="22"/>
      <c r="M195" s="22"/>
      <c r="N195" s="22"/>
      <c r="O195" s="22"/>
      <c r="P195" s="23"/>
    </row>
    <row r="196" spans="1:17" ht="22.5" customHeight="1" x14ac:dyDescent="0.2">
      <c r="A196" s="21" t="s">
        <v>112</v>
      </c>
      <c r="B196" s="22">
        <v>14348.04</v>
      </c>
      <c r="C196" s="22">
        <v>1000</v>
      </c>
      <c r="D196" s="13">
        <f t="shared" si="16"/>
        <v>1000</v>
      </c>
      <c r="E196" s="22"/>
      <c r="F196" s="22"/>
      <c r="G196" s="22">
        <v>1000</v>
      </c>
      <c r="H196" s="22"/>
      <c r="I196" s="22"/>
      <c r="J196" s="22"/>
      <c r="K196" s="22"/>
      <c r="L196" s="22"/>
      <c r="M196" s="22"/>
      <c r="N196" s="22"/>
      <c r="O196" s="22"/>
      <c r="P196" s="23"/>
    </row>
    <row r="197" spans="1:17" ht="11.25" customHeight="1" x14ac:dyDescent="0.2">
      <c r="A197" s="21" t="s">
        <v>30</v>
      </c>
      <c r="B197" s="22">
        <v>181.34</v>
      </c>
      <c r="C197" s="22">
        <v>1500</v>
      </c>
      <c r="D197" s="13">
        <f t="shared" si="16"/>
        <v>1500</v>
      </c>
      <c r="E197" s="22">
        <v>200</v>
      </c>
      <c r="F197" s="22">
        <v>200</v>
      </c>
      <c r="G197" s="22">
        <v>200</v>
      </c>
      <c r="H197" s="22">
        <v>200</v>
      </c>
      <c r="I197" s="22">
        <v>200</v>
      </c>
      <c r="J197" s="22">
        <v>200</v>
      </c>
      <c r="K197" s="22">
        <v>300</v>
      </c>
      <c r="L197" s="22"/>
      <c r="M197" s="22"/>
      <c r="N197" s="22"/>
      <c r="O197" s="22"/>
      <c r="P197" s="23"/>
    </row>
    <row r="198" spans="1:17" ht="11.25" customHeight="1" x14ac:dyDescent="0.2">
      <c r="A198" s="21" t="s">
        <v>36</v>
      </c>
      <c r="B198" s="22">
        <v>16368</v>
      </c>
      <c r="C198" s="22">
        <v>1000</v>
      </c>
      <c r="D198" s="13">
        <f t="shared" si="16"/>
        <v>1000</v>
      </c>
      <c r="E198" s="22">
        <v>1000</v>
      </c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3"/>
    </row>
    <row r="199" spans="1:17" ht="11.25" customHeight="1" x14ac:dyDescent="0.2">
      <c r="A199" s="21" t="s">
        <v>43</v>
      </c>
      <c r="B199" s="22">
        <v>4830.71</v>
      </c>
      <c r="C199" s="22">
        <v>1000</v>
      </c>
      <c r="D199" s="13">
        <f t="shared" si="16"/>
        <v>1000</v>
      </c>
      <c r="E199" s="22">
        <v>1000</v>
      </c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3"/>
    </row>
    <row r="200" spans="1:17" ht="22.5" customHeight="1" x14ac:dyDescent="0.2">
      <c r="A200" s="21" t="s">
        <v>46</v>
      </c>
      <c r="B200" s="22">
        <v>14307.52</v>
      </c>
      <c r="C200" s="22">
        <v>10000</v>
      </c>
      <c r="D200" s="13">
        <f t="shared" si="16"/>
        <v>10000</v>
      </c>
      <c r="E200" s="22"/>
      <c r="F200" s="22"/>
      <c r="G200" s="22"/>
      <c r="H200" s="22">
        <v>5000</v>
      </c>
      <c r="I200" s="22"/>
      <c r="J200" s="22">
        <v>5000</v>
      </c>
      <c r="K200" s="22"/>
      <c r="L200" s="22"/>
      <c r="M200" s="22"/>
      <c r="N200" s="22"/>
      <c r="O200" s="22"/>
      <c r="P200" s="23"/>
    </row>
    <row r="201" spans="1:17" s="20" customFormat="1" x14ac:dyDescent="0.2">
      <c r="A201" s="17" t="s">
        <v>113</v>
      </c>
      <c r="B201" s="27">
        <v>27648.559999999998</v>
      </c>
      <c r="C201" s="27">
        <f>SUM(C202:C203)</f>
        <v>15000</v>
      </c>
      <c r="D201" s="18">
        <f t="shared" si="16"/>
        <v>15000</v>
      </c>
      <c r="E201" s="18">
        <f t="shared" ref="E201:P201" si="19">SUM(E202:E203)</f>
        <v>1800</v>
      </c>
      <c r="F201" s="18">
        <f t="shared" si="19"/>
        <v>1300</v>
      </c>
      <c r="G201" s="18">
        <f t="shared" si="19"/>
        <v>1800</v>
      </c>
      <c r="H201" s="18">
        <f t="shared" si="19"/>
        <v>1300</v>
      </c>
      <c r="I201" s="18">
        <f t="shared" si="19"/>
        <v>1800</v>
      </c>
      <c r="J201" s="18">
        <f t="shared" si="19"/>
        <v>1300</v>
      </c>
      <c r="K201" s="18">
        <f t="shared" si="19"/>
        <v>1800</v>
      </c>
      <c r="L201" s="18">
        <f t="shared" si="19"/>
        <v>1300</v>
      </c>
      <c r="M201" s="18">
        <f t="shared" si="19"/>
        <v>1600</v>
      </c>
      <c r="N201" s="18">
        <f t="shared" si="19"/>
        <v>0</v>
      </c>
      <c r="O201" s="18">
        <f t="shared" si="19"/>
        <v>1000</v>
      </c>
      <c r="P201" s="19">
        <f t="shared" si="19"/>
        <v>0</v>
      </c>
    </row>
    <row r="202" spans="1:17" ht="11.25" customHeight="1" x14ac:dyDescent="0.2">
      <c r="A202" s="21" t="s">
        <v>15</v>
      </c>
      <c r="B202" s="22">
        <v>11148.56</v>
      </c>
      <c r="C202" s="22">
        <v>8000</v>
      </c>
      <c r="D202" s="13">
        <f t="shared" si="16"/>
        <v>8000</v>
      </c>
      <c r="E202" s="22">
        <v>1000</v>
      </c>
      <c r="F202" s="22">
        <v>500</v>
      </c>
      <c r="G202" s="22">
        <v>1000</v>
      </c>
      <c r="H202" s="22">
        <v>500</v>
      </c>
      <c r="I202" s="22">
        <v>1000</v>
      </c>
      <c r="J202" s="22">
        <v>500</v>
      </c>
      <c r="K202" s="22">
        <v>1000</v>
      </c>
      <c r="L202" s="22">
        <v>500</v>
      </c>
      <c r="M202" s="22">
        <v>1000</v>
      </c>
      <c r="N202" s="22"/>
      <c r="O202" s="22">
        <v>1000</v>
      </c>
      <c r="P202" s="23"/>
      <c r="Q202" s="60">
        <v>1000</v>
      </c>
    </row>
    <row r="203" spans="1:17" ht="22.5" customHeight="1" x14ac:dyDescent="0.2">
      <c r="A203" s="21" t="s">
        <v>80</v>
      </c>
      <c r="B203" s="22">
        <v>16000</v>
      </c>
      <c r="C203" s="22">
        <v>7000</v>
      </c>
      <c r="D203" s="13">
        <f t="shared" si="16"/>
        <v>7000</v>
      </c>
      <c r="E203" s="22">
        <v>800</v>
      </c>
      <c r="F203" s="22">
        <v>800</v>
      </c>
      <c r="G203" s="22">
        <v>800</v>
      </c>
      <c r="H203" s="22">
        <v>800</v>
      </c>
      <c r="I203" s="22">
        <v>800</v>
      </c>
      <c r="J203" s="22">
        <v>800</v>
      </c>
      <c r="K203" s="22">
        <v>800</v>
      </c>
      <c r="L203" s="22">
        <v>800</v>
      </c>
      <c r="M203" s="22">
        <v>600</v>
      </c>
      <c r="N203" s="22"/>
      <c r="O203" s="22"/>
      <c r="P203" s="23"/>
    </row>
    <row r="204" spans="1:17" s="20" customFormat="1" x14ac:dyDescent="0.2">
      <c r="A204" s="17" t="s">
        <v>114</v>
      </c>
      <c r="B204" s="27">
        <v>344098.36</v>
      </c>
      <c r="C204" s="27">
        <f>SUM(C205:C218)</f>
        <v>168500</v>
      </c>
      <c r="D204" s="18">
        <f t="shared" si="16"/>
        <v>168500</v>
      </c>
      <c r="E204" s="18">
        <f t="shared" ref="E204:P204" si="20">SUM(E205:E218)</f>
        <v>20500</v>
      </c>
      <c r="F204" s="18">
        <f t="shared" si="20"/>
        <v>38000</v>
      </c>
      <c r="G204" s="18">
        <f t="shared" si="20"/>
        <v>11000</v>
      </c>
      <c r="H204" s="18">
        <f t="shared" si="20"/>
        <v>13000</v>
      </c>
      <c r="I204" s="18">
        <f t="shared" si="20"/>
        <v>36000</v>
      </c>
      <c r="J204" s="18">
        <f t="shared" si="20"/>
        <v>13000</v>
      </c>
      <c r="K204" s="18">
        <f t="shared" si="20"/>
        <v>11000</v>
      </c>
      <c r="L204" s="18">
        <f t="shared" si="20"/>
        <v>13000</v>
      </c>
      <c r="M204" s="18">
        <f t="shared" si="20"/>
        <v>6000</v>
      </c>
      <c r="N204" s="18">
        <f t="shared" si="20"/>
        <v>5000</v>
      </c>
      <c r="O204" s="18">
        <f t="shared" si="20"/>
        <v>2000</v>
      </c>
      <c r="P204" s="19">
        <f t="shared" si="20"/>
        <v>0</v>
      </c>
    </row>
    <row r="205" spans="1:17" x14ac:dyDescent="0.2">
      <c r="A205" s="21" t="s">
        <v>15</v>
      </c>
      <c r="B205" s="22">
        <v>92.68</v>
      </c>
      <c r="C205" s="22">
        <v>1000</v>
      </c>
      <c r="D205" s="13">
        <f t="shared" si="16"/>
        <v>1000</v>
      </c>
      <c r="E205" s="22">
        <v>1000</v>
      </c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3"/>
    </row>
    <row r="206" spans="1:17" x14ac:dyDescent="0.2">
      <c r="A206" s="21" t="s">
        <v>16</v>
      </c>
      <c r="B206" s="22">
        <v>15859.52</v>
      </c>
      <c r="C206" s="22">
        <v>15000</v>
      </c>
      <c r="D206" s="13">
        <f t="shared" si="16"/>
        <v>15000</v>
      </c>
      <c r="E206" s="22">
        <v>3000</v>
      </c>
      <c r="F206" s="22"/>
      <c r="G206" s="22">
        <v>3000</v>
      </c>
      <c r="H206" s="22"/>
      <c r="I206" s="22">
        <v>3000</v>
      </c>
      <c r="J206" s="22"/>
      <c r="K206" s="22">
        <v>3000</v>
      </c>
      <c r="L206" s="22"/>
      <c r="M206" s="22">
        <v>3000</v>
      </c>
      <c r="N206" s="22"/>
      <c r="O206" s="22"/>
      <c r="P206" s="23"/>
    </row>
    <row r="207" spans="1:17" x14ac:dyDescent="0.2">
      <c r="A207" s="21" t="s">
        <v>19</v>
      </c>
      <c r="B207" s="22">
        <v>28096.82</v>
      </c>
      <c r="C207" s="22">
        <v>20000</v>
      </c>
      <c r="D207" s="13">
        <f t="shared" si="16"/>
        <v>20000</v>
      </c>
      <c r="E207" s="22">
        <v>2000</v>
      </c>
      <c r="F207" s="22">
        <v>2000</v>
      </c>
      <c r="G207" s="22">
        <v>2000</v>
      </c>
      <c r="H207" s="22">
        <v>2000</v>
      </c>
      <c r="I207" s="22">
        <v>2000</v>
      </c>
      <c r="J207" s="22">
        <v>2000</v>
      </c>
      <c r="K207" s="22">
        <v>2000</v>
      </c>
      <c r="L207" s="22">
        <v>2000</v>
      </c>
      <c r="M207" s="22">
        <v>2000</v>
      </c>
      <c r="N207" s="22"/>
      <c r="O207" s="22">
        <v>2000</v>
      </c>
      <c r="P207" s="23"/>
    </row>
    <row r="208" spans="1:17" x14ac:dyDescent="0.2">
      <c r="A208" s="21" t="s">
        <v>84</v>
      </c>
      <c r="B208" s="22">
        <v>957</v>
      </c>
      <c r="C208" s="22">
        <v>1000</v>
      </c>
      <c r="D208" s="13">
        <f t="shared" si="16"/>
        <v>1000</v>
      </c>
      <c r="E208" s="22">
        <v>1000</v>
      </c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3"/>
    </row>
    <row r="209" spans="1:16" x14ac:dyDescent="0.2">
      <c r="A209" s="21" t="s">
        <v>23</v>
      </c>
      <c r="B209" s="22">
        <v>0</v>
      </c>
      <c r="C209" s="22">
        <v>40000</v>
      </c>
      <c r="D209" s="13">
        <f t="shared" si="16"/>
        <v>40000</v>
      </c>
      <c r="E209" s="22">
        <v>5000</v>
      </c>
      <c r="F209" s="22">
        <v>5000</v>
      </c>
      <c r="G209" s="22">
        <v>5000</v>
      </c>
      <c r="H209" s="22">
        <v>5000</v>
      </c>
      <c r="I209" s="22">
        <v>5000</v>
      </c>
      <c r="J209" s="22">
        <v>5000</v>
      </c>
      <c r="K209" s="22">
        <v>5000</v>
      </c>
      <c r="L209" s="22">
        <v>5000</v>
      </c>
      <c r="M209" s="22"/>
      <c r="N209" s="22"/>
      <c r="O209" s="22"/>
      <c r="P209" s="23"/>
    </row>
    <row r="210" spans="1:16" ht="45" x14ac:dyDescent="0.2">
      <c r="A210" s="21" t="s">
        <v>115</v>
      </c>
      <c r="B210" s="22">
        <v>0</v>
      </c>
      <c r="C210" s="22">
        <v>1500</v>
      </c>
      <c r="D210" s="13">
        <f t="shared" si="16"/>
        <v>1500</v>
      </c>
      <c r="E210" s="22">
        <v>1500</v>
      </c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3"/>
    </row>
    <row r="211" spans="1:16" ht="33.75" x14ac:dyDescent="0.2">
      <c r="A211" s="21" t="s">
        <v>24</v>
      </c>
      <c r="B211" s="22">
        <v>2300</v>
      </c>
      <c r="C211" s="22">
        <v>2000</v>
      </c>
      <c r="D211" s="13">
        <f t="shared" si="16"/>
        <v>2000</v>
      </c>
      <c r="E211" s="22">
        <v>2000</v>
      </c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3"/>
    </row>
    <row r="212" spans="1:16" x14ac:dyDescent="0.2">
      <c r="A212" s="21" t="s">
        <v>27</v>
      </c>
      <c r="B212" s="22">
        <v>7383.5999999999995</v>
      </c>
      <c r="C212" s="22">
        <v>9000</v>
      </c>
      <c r="D212" s="13">
        <f t="shared" si="16"/>
        <v>9000</v>
      </c>
      <c r="E212" s="22">
        <v>1000</v>
      </c>
      <c r="F212" s="22">
        <v>1000</v>
      </c>
      <c r="G212" s="22">
        <v>1000</v>
      </c>
      <c r="H212" s="22">
        <v>1000</v>
      </c>
      <c r="I212" s="22">
        <v>1000</v>
      </c>
      <c r="J212" s="22">
        <v>1000</v>
      </c>
      <c r="K212" s="22">
        <v>1000</v>
      </c>
      <c r="L212" s="22">
        <v>1000</v>
      </c>
      <c r="M212" s="22">
        <v>1000</v>
      </c>
      <c r="N212" s="22"/>
      <c r="O212" s="22"/>
      <c r="P212" s="23"/>
    </row>
    <row r="213" spans="1:16" ht="22.5" x14ac:dyDescent="0.2">
      <c r="A213" s="21" t="s">
        <v>112</v>
      </c>
      <c r="B213" s="22">
        <v>4611</v>
      </c>
      <c r="C213" s="22">
        <v>1000</v>
      </c>
      <c r="D213" s="13">
        <f t="shared" si="16"/>
        <v>1000</v>
      </c>
      <c r="E213" s="22">
        <v>1000</v>
      </c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3"/>
    </row>
    <row r="214" spans="1:16" ht="33.75" x14ac:dyDescent="0.2">
      <c r="A214" s="21" t="s">
        <v>39</v>
      </c>
      <c r="B214" s="22">
        <v>14848</v>
      </c>
      <c r="C214" s="22">
        <v>2000</v>
      </c>
      <c r="D214" s="13">
        <f t="shared" si="16"/>
        <v>2000</v>
      </c>
      <c r="E214" s="22">
        <v>2000</v>
      </c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3"/>
    </row>
    <row r="215" spans="1:16" x14ac:dyDescent="0.2">
      <c r="A215" s="21" t="s">
        <v>116</v>
      </c>
      <c r="B215" s="22">
        <v>21449.98</v>
      </c>
      <c r="C215" s="22">
        <v>0</v>
      </c>
      <c r="D215" s="13">
        <f t="shared" si="16"/>
        <v>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3"/>
    </row>
    <row r="216" spans="1:16" x14ac:dyDescent="0.2">
      <c r="A216" s="21" t="s">
        <v>41</v>
      </c>
      <c r="B216" s="22">
        <v>1705.2</v>
      </c>
      <c r="C216" s="22">
        <v>1000</v>
      </c>
      <c r="D216" s="13">
        <f t="shared" si="16"/>
        <v>1000</v>
      </c>
      <c r="E216" s="22">
        <v>1000</v>
      </c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3"/>
    </row>
    <row r="217" spans="1:16" x14ac:dyDescent="0.2">
      <c r="A217" s="21" t="s">
        <v>117</v>
      </c>
      <c r="B217" s="22">
        <v>225077.62</v>
      </c>
      <c r="C217" s="22">
        <v>50000</v>
      </c>
      <c r="D217" s="13">
        <f t="shared" si="16"/>
        <v>50000</v>
      </c>
      <c r="E217" s="22"/>
      <c r="F217" s="22">
        <v>25000</v>
      </c>
      <c r="G217" s="22"/>
      <c r="H217" s="22"/>
      <c r="I217" s="22">
        <v>25000</v>
      </c>
      <c r="J217" s="22"/>
      <c r="K217" s="22"/>
      <c r="L217" s="22"/>
      <c r="M217" s="22"/>
      <c r="N217" s="22"/>
      <c r="O217" s="22"/>
      <c r="P217" s="23"/>
    </row>
    <row r="218" spans="1:16" x14ac:dyDescent="0.2">
      <c r="A218" s="21" t="s">
        <v>93</v>
      </c>
      <c r="B218" s="22">
        <v>0</v>
      </c>
      <c r="C218" s="22">
        <v>25000</v>
      </c>
      <c r="D218" s="13">
        <f t="shared" si="16"/>
        <v>25000</v>
      </c>
      <c r="E218" s="22"/>
      <c r="F218" s="22">
        <v>5000</v>
      </c>
      <c r="G218" s="22"/>
      <c r="H218" s="22">
        <v>5000</v>
      </c>
      <c r="I218" s="22"/>
      <c r="J218" s="22">
        <v>5000</v>
      </c>
      <c r="K218" s="22"/>
      <c r="L218" s="22">
        <v>5000</v>
      </c>
      <c r="M218" s="22"/>
      <c r="N218" s="22">
        <v>5000</v>
      </c>
      <c r="O218" s="22"/>
      <c r="P218" s="23"/>
    </row>
    <row r="219" spans="1:16" s="16" customFormat="1" x14ac:dyDescent="0.2">
      <c r="A219" s="29" t="s">
        <v>118</v>
      </c>
      <c r="B219" s="24">
        <v>32401369.500000004</v>
      </c>
      <c r="C219" s="25">
        <f>+C220+C237+C249+C259+C267+C269+C274+C283+C288+C296+C305+C319+C340+C357+C362+C377+C385+C391+C397+C402+C413+C421+C432+C435+C437+C441+C470+C474+C482+C488+C511+C527+C542+C555+C570+C580+C584+C623+C628+C633+C639+C663+C672+C675+C678+C680+C682+C684</f>
        <v>31616120</v>
      </c>
      <c r="D219" s="14">
        <f t="shared" si="16"/>
        <v>31616120.000000007</v>
      </c>
      <c r="E219" s="14">
        <f t="shared" ref="E219:P219" si="21">+E220+E237+E249+E259+E267+E269+E274+E283+E288+E296+E305+E319+E340+E357+E362+E377+E385+E391+E397+E402+E413+E421+E432+E435+E437+E441+E470+E474+E482+E488+E511+E527+E542+E555+E570+E580+E584+E623+E628+E633+E639+E663+E672+E675+E678+E680+E682+E684</f>
        <v>1609776.6700000002</v>
      </c>
      <c r="F219" s="14">
        <f t="shared" si="21"/>
        <v>2387926.6700000004</v>
      </c>
      <c r="G219" s="14">
        <f t="shared" si="21"/>
        <v>6072410.0100000007</v>
      </c>
      <c r="H219" s="14">
        <f t="shared" si="21"/>
        <v>1698926.6700000002</v>
      </c>
      <c r="I219" s="14">
        <f t="shared" si="21"/>
        <v>1501926.6700000004</v>
      </c>
      <c r="J219" s="14">
        <f t="shared" si="21"/>
        <v>1547676.6700000004</v>
      </c>
      <c r="K219" s="14">
        <f t="shared" si="21"/>
        <v>5668060.0000000009</v>
      </c>
      <c r="L219" s="14">
        <f t="shared" si="21"/>
        <v>1441676.6700000002</v>
      </c>
      <c r="M219" s="14">
        <f t="shared" si="21"/>
        <v>1304426.6700000002</v>
      </c>
      <c r="N219" s="14">
        <f t="shared" si="21"/>
        <v>1303026.6700000002</v>
      </c>
      <c r="O219" s="14">
        <f t="shared" si="21"/>
        <v>5782260.0000000009</v>
      </c>
      <c r="P219" s="15">
        <f t="shared" si="21"/>
        <v>1298026.6300000001</v>
      </c>
    </row>
    <row r="220" spans="1:16" s="20" customFormat="1" x14ac:dyDescent="0.2">
      <c r="A220" s="17" t="s">
        <v>119</v>
      </c>
      <c r="B220" s="26">
        <v>123529.73</v>
      </c>
      <c r="C220" s="27">
        <f>SUM(C221:C236)</f>
        <v>120000</v>
      </c>
      <c r="D220" s="14">
        <f t="shared" si="16"/>
        <v>120000</v>
      </c>
      <c r="E220" s="18">
        <f>SUM(E221:E236)</f>
        <v>15500</v>
      </c>
      <c r="F220" s="18">
        <f t="shared" ref="F220:P220" si="22">SUM(F221:F236)</f>
        <v>9500</v>
      </c>
      <c r="G220" s="18">
        <f t="shared" si="22"/>
        <v>9500</v>
      </c>
      <c r="H220" s="18">
        <f t="shared" si="22"/>
        <v>9500</v>
      </c>
      <c r="I220" s="18">
        <f t="shared" si="22"/>
        <v>9500</v>
      </c>
      <c r="J220" s="18">
        <f t="shared" si="22"/>
        <v>9500</v>
      </c>
      <c r="K220" s="18">
        <f t="shared" si="22"/>
        <v>9500</v>
      </c>
      <c r="L220" s="18">
        <f t="shared" si="22"/>
        <v>9500</v>
      </c>
      <c r="M220" s="18">
        <f t="shared" si="22"/>
        <v>9500</v>
      </c>
      <c r="N220" s="18">
        <f t="shared" si="22"/>
        <v>9500</v>
      </c>
      <c r="O220" s="18">
        <f t="shared" si="22"/>
        <v>9500</v>
      </c>
      <c r="P220" s="19">
        <f t="shared" si="22"/>
        <v>9500</v>
      </c>
    </row>
    <row r="221" spans="1:16" ht="11.25" customHeight="1" x14ac:dyDescent="0.2">
      <c r="A221" s="21" t="s">
        <v>15</v>
      </c>
      <c r="B221" s="22">
        <v>3650.26</v>
      </c>
      <c r="C221" s="22">
        <v>2000</v>
      </c>
      <c r="D221" s="13">
        <f t="shared" si="16"/>
        <v>2000.0000000000002</v>
      </c>
      <c r="E221" s="22">
        <f t="shared" ref="E221:E235" si="23">+C221/12</f>
        <v>166.66666666666666</v>
      </c>
      <c r="F221" s="22">
        <v>166.66666666666666</v>
      </c>
      <c r="G221" s="22">
        <v>166.66666666666666</v>
      </c>
      <c r="H221" s="22">
        <v>166.66666666666666</v>
      </c>
      <c r="I221" s="22">
        <v>166.66666666666666</v>
      </c>
      <c r="J221" s="22">
        <v>166.66666666666666</v>
      </c>
      <c r="K221" s="22">
        <v>166.66666666666666</v>
      </c>
      <c r="L221" s="22">
        <v>166.66666666666666</v>
      </c>
      <c r="M221" s="22">
        <v>166.66666666666666</v>
      </c>
      <c r="N221" s="22">
        <v>166.66666666666666</v>
      </c>
      <c r="O221" s="22">
        <v>166.66666666666666</v>
      </c>
      <c r="P221" s="23">
        <v>166.66666666666666</v>
      </c>
    </row>
    <row r="222" spans="1:16" ht="11.25" customHeight="1" x14ac:dyDescent="0.2">
      <c r="A222" s="21" t="s">
        <v>16</v>
      </c>
      <c r="B222" s="22">
        <v>13432.8</v>
      </c>
      <c r="C222" s="22">
        <v>10000</v>
      </c>
      <c r="D222" s="13">
        <f t="shared" si="16"/>
        <v>10000</v>
      </c>
      <c r="E222" s="22">
        <f t="shared" si="23"/>
        <v>833.33333333333337</v>
      </c>
      <c r="F222" s="22">
        <v>833.33333333333337</v>
      </c>
      <c r="G222" s="22">
        <v>833.33333333333337</v>
      </c>
      <c r="H222" s="22">
        <v>833.33333333333337</v>
      </c>
      <c r="I222" s="22">
        <v>833.33333333333337</v>
      </c>
      <c r="J222" s="22">
        <v>833.33333333333337</v>
      </c>
      <c r="K222" s="22">
        <v>833.33333333333337</v>
      </c>
      <c r="L222" s="22">
        <v>833.33333333333337</v>
      </c>
      <c r="M222" s="22">
        <v>833.33333333333337</v>
      </c>
      <c r="N222" s="22">
        <v>833.33333333333337</v>
      </c>
      <c r="O222" s="22">
        <v>833.33333333333337</v>
      </c>
      <c r="P222" s="23">
        <v>833.33333333333337</v>
      </c>
    </row>
    <row r="223" spans="1:16" ht="11.25" customHeight="1" x14ac:dyDescent="0.2">
      <c r="A223" s="21" t="s">
        <v>19</v>
      </c>
      <c r="B223" s="22">
        <v>2708.4800000000005</v>
      </c>
      <c r="C223" s="22">
        <v>2000</v>
      </c>
      <c r="D223" s="13">
        <f t="shared" si="16"/>
        <v>2000.0000000000002</v>
      </c>
      <c r="E223" s="22">
        <f t="shared" si="23"/>
        <v>166.66666666666666</v>
      </c>
      <c r="F223" s="22">
        <v>166.66666666666666</v>
      </c>
      <c r="G223" s="22">
        <v>166.66666666666666</v>
      </c>
      <c r="H223" s="22">
        <v>166.66666666666666</v>
      </c>
      <c r="I223" s="22">
        <v>166.66666666666666</v>
      </c>
      <c r="J223" s="22">
        <v>166.66666666666666</v>
      </c>
      <c r="K223" s="22">
        <v>166.66666666666666</v>
      </c>
      <c r="L223" s="22">
        <v>166.66666666666666</v>
      </c>
      <c r="M223" s="22">
        <v>166.66666666666666</v>
      </c>
      <c r="N223" s="22">
        <v>166.66666666666666</v>
      </c>
      <c r="O223" s="22">
        <v>166.66666666666666</v>
      </c>
      <c r="P223" s="23">
        <v>166.66666666666666</v>
      </c>
    </row>
    <row r="224" spans="1:16" ht="11.25" customHeight="1" x14ac:dyDescent="0.2">
      <c r="A224" s="21" t="s">
        <v>20</v>
      </c>
      <c r="B224" s="22">
        <v>63803.390000000007</v>
      </c>
      <c r="C224" s="22">
        <v>75000</v>
      </c>
      <c r="D224" s="13">
        <f t="shared" si="16"/>
        <v>75000</v>
      </c>
      <c r="E224" s="22">
        <f t="shared" si="23"/>
        <v>6250</v>
      </c>
      <c r="F224" s="22">
        <v>6250</v>
      </c>
      <c r="G224" s="22">
        <v>6250</v>
      </c>
      <c r="H224" s="22">
        <v>6250</v>
      </c>
      <c r="I224" s="22">
        <v>6250</v>
      </c>
      <c r="J224" s="22">
        <v>6250</v>
      </c>
      <c r="K224" s="22">
        <v>6250</v>
      </c>
      <c r="L224" s="22">
        <v>6250</v>
      </c>
      <c r="M224" s="22">
        <v>6250</v>
      </c>
      <c r="N224" s="22">
        <v>6250</v>
      </c>
      <c r="O224" s="22">
        <v>6250</v>
      </c>
      <c r="P224" s="23">
        <v>6250</v>
      </c>
    </row>
    <row r="225" spans="1:16" ht="11.25" customHeight="1" x14ac:dyDescent="0.2">
      <c r="A225" s="21" t="s">
        <v>120</v>
      </c>
      <c r="B225" s="22">
        <v>0</v>
      </c>
      <c r="C225" s="22"/>
      <c r="D225" s="13">
        <f t="shared" si="16"/>
        <v>0</v>
      </c>
      <c r="E225" s="22">
        <f t="shared" si="23"/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3">
        <v>0</v>
      </c>
    </row>
    <row r="226" spans="1:16" ht="22.5" customHeight="1" x14ac:dyDescent="0.2">
      <c r="A226" s="21" t="s">
        <v>121</v>
      </c>
      <c r="B226" s="22">
        <v>0</v>
      </c>
      <c r="C226" s="22"/>
      <c r="D226" s="13">
        <f t="shared" si="16"/>
        <v>0</v>
      </c>
      <c r="E226" s="22">
        <f t="shared" si="23"/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3">
        <v>0</v>
      </c>
    </row>
    <row r="227" spans="1:16" ht="33.75" customHeight="1" x14ac:dyDescent="0.2">
      <c r="A227" s="21" t="s">
        <v>24</v>
      </c>
      <c r="B227" s="22">
        <v>1600</v>
      </c>
      <c r="C227" s="22">
        <v>1500</v>
      </c>
      <c r="D227" s="13">
        <f t="shared" ref="D227:D290" si="24">SUM(E227:P227)</f>
        <v>1500</v>
      </c>
      <c r="E227" s="22">
        <f t="shared" si="23"/>
        <v>125</v>
      </c>
      <c r="F227" s="22">
        <v>125</v>
      </c>
      <c r="G227" s="22">
        <v>125</v>
      </c>
      <c r="H227" s="22">
        <v>125</v>
      </c>
      <c r="I227" s="22">
        <v>125</v>
      </c>
      <c r="J227" s="22">
        <v>125</v>
      </c>
      <c r="K227" s="22">
        <v>125</v>
      </c>
      <c r="L227" s="22">
        <v>125</v>
      </c>
      <c r="M227" s="22">
        <v>125</v>
      </c>
      <c r="N227" s="22">
        <v>125</v>
      </c>
      <c r="O227" s="22">
        <v>125</v>
      </c>
      <c r="P227" s="23">
        <v>125</v>
      </c>
    </row>
    <row r="228" spans="1:16" ht="22.5" customHeight="1" x14ac:dyDescent="0.2">
      <c r="A228" s="21" t="s">
        <v>112</v>
      </c>
      <c r="B228" s="22">
        <v>19825.560000000001</v>
      </c>
      <c r="C228" s="22">
        <v>1500</v>
      </c>
      <c r="D228" s="13">
        <f t="shared" si="24"/>
        <v>1500</v>
      </c>
      <c r="E228" s="22">
        <f t="shared" si="23"/>
        <v>125</v>
      </c>
      <c r="F228" s="22">
        <v>125</v>
      </c>
      <c r="G228" s="22">
        <v>125</v>
      </c>
      <c r="H228" s="22">
        <v>125</v>
      </c>
      <c r="I228" s="22">
        <v>125</v>
      </c>
      <c r="J228" s="22">
        <v>125</v>
      </c>
      <c r="K228" s="22">
        <v>125</v>
      </c>
      <c r="L228" s="22">
        <v>125</v>
      </c>
      <c r="M228" s="22">
        <v>125</v>
      </c>
      <c r="N228" s="22">
        <v>125</v>
      </c>
      <c r="O228" s="22">
        <v>125</v>
      </c>
      <c r="P228" s="23">
        <v>125</v>
      </c>
    </row>
    <row r="229" spans="1:16" ht="11.25" customHeight="1" x14ac:dyDescent="0.2">
      <c r="A229" s="21" t="s">
        <v>30</v>
      </c>
      <c r="B229" s="22">
        <v>2302</v>
      </c>
      <c r="C229" s="22">
        <v>3000</v>
      </c>
      <c r="D229" s="13">
        <f t="shared" si="24"/>
        <v>3000</v>
      </c>
      <c r="E229" s="22">
        <f t="shared" si="23"/>
        <v>250</v>
      </c>
      <c r="F229" s="22">
        <v>250</v>
      </c>
      <c r="G229" s="22">
        <v>250</v>
      </c>
      <c r="H229" s="22">
        <v>250</v>
      </c>
      <c r="I229" s="22">
        <v>250</v>
      </c>
      <c r="J229" s="22">
        <v>250</v>
      </c>
      <c r="K229" s="22">
        <v>250</v>
      </c>
      <c r="L229" s="22">
        <v>250</v>
      </c>
      <c r="M229" s="22">
        <v>250</v>
      </c>
      <c r="N229" s="22">
        <v>250</v>
      </c>
      <c r="O229" s="22">
        <v>250</v>
      </c>
      <c r="P229" s="23">
        <v>250</v>
      </c>
    </row>
    <row r="230" spans="1:16" ht="33.75" customHeight="1" x14ac:dyDescent="0.2">
      <c r="A230" s="21" t="s">
        <v>39</v>
      </c>
      <c r="B230" s="22">
        <v>2772.4</v>
      </c>
      <c r="C230" s="22">
        <v>2000</v>
      </c>
      <c r="D230" s="13">
        <f t="shared" si="24"/>
        <v>2000.0000000000002</v>
      </c>
      <c r="E230" s="22">
        <f t="shared" si="23"/>
        <v>166.66666666666666</v>
      </c>
      <c r="F230" s="22">
        <v>166.66666666666666</v>
      </c>
      <c r="G230" s="22">
        <v>166.66666666666666</v>
      </c>
      <c r="H230" s="22">
        <v>166.66666666666666</v>
      </c>
      <c r="I230" s="22">
        <v>166.66666666666666</v>
      </c>
      <c r="J230" s="22">
        <v>166.66666666666666</v>
      </c>
      <c r="K230" s="22">
        <v>166.66666666666666</v>
      </c>
      <c r="L230" s="22">
        <v>166.66666666666666</v>
      </c>
      <c r="M230" s="22">
        <v>166.66666666666666</v>
      </c>
      <c r="N230" s="22">
        <v>166.66666666666666</v>
      </c>
      <c r="O230" s="22">
        <v>166.66666666666666</v>
      </c>
      <c r="P230" s="23">
        <v>166.66666666666666</v>
      </c>
    </row>
    <row r="231" spans="1:16" ht="11.25" customHeight="1" x14ac:dyDescent="0.2">
      <c r="A231" s="21" t="s">
        <v>122</v>
      </c>
      <c r="B231" s="22">
        <v>7276.89</v>
      </c>
      <c r="C231" s="22">
        <v>5000</v>
      </c>
      <c r="D231" s="13">
        <f t="shared" si="24"/>
        <v>5000</v>
      </c>
      <c r="E231" s="22">
        <f t="shared" si="23"/>
        <v>416.66666666666669</v>
      </c>
      <c r="F231" s="22">
        <v>416.66666666666669</v>
      </c>
      <c r="G231" s="22">
        <v>416.66666666666669</v>
      </c>
      <c r="H231" s="22">
        <v>416.66666666666669</v>
      </c>
      <c r="I231" s="22">
        <v>416.66666666666669</v>
      </c>
      <c r="J231" s="22">
        <v>416.66666666666669</v>
      </c>
      <c r="K231" s="22">
        <v>416.66666666666669</v>
      </c>
      <c r="L231" s="22">
        <v>416.66666666666669</v>
      </c>
      <c r="M231" s="22">
        <v>416.66666666666669</v>
      </c>
      <c r="N231" s="22">
        <v>416.66666666666669</v>
      </c>
      <c r="O231" s="22">
        <v>416.66666666666669</v>
      </c>
      <c r="P231" s="23">
        <v>416.66666666666669</v>
      </c>
    </row>
    <row r="232" spans="1:16" ht="11.25" customHeight="1" x14ac:dyDescent="0.2">
      <c r="A232" s="21" t="s">
        <v>123</v>
      </c>
      <c r="B232" s="22"/>
      <c r="C232" s="22"/>
      <c r="D232" s="13">
        <f t="shared" si="24"/>
        <v>0</v>
      </c>
      <c r="E232" s="22">
        <f t="shared" si="23"/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3">
        <v>0</v>
      </c>
    </row>
    <row r="233" spans="1:16" ht="11.25" customHeight="1" x14ac:dyDescent="0.2">
      <c r="A233" s="21" t="s">
        <v>44</v>
      </c>
      <c r="B233" s="22">
        <v>2088</v>
      </c>
      <c r="C233" s="22">
        <v>2000</v>
      </c>
      <c r="D233" s="13">
        <f t="shared" si="24"/>
        <v>2000.0000000000002</v>
      </c>
      <c r="E233" s="22">
        <f t="shared" si="23"/>
        <v>166.66666666666666</v>
      </c>
      <c r="F233" s="22">
        <v>166.66666666666666</v>
      </c>
      <c r="G233" s="22">
        <v>166.66666666666666</v>
      </c>
      <c r="H233" s="22">
        <v>166.66666666666666</v>
      </c>
      <c r="I233" s="22">
        <v>166.66666666666666</v>
      </c>
      <c r="J233" s="22">
        <v>166.66666666666666</v>
      </c>
      <c r="K233" s="22">
        <v>166.66666666666666</v>
      </c>
      <c r="L233" s="22">
        <v>166.66666666666666</v>
      </c>
      <c r="M233" s="22">
        <v>166.66666666666666</v>
      </c>
      <c r="N233" s="22">
        <v>166.66666666666666</v>
      </c>
      <c r="O233" s="22">
        <v>166.66666666666666</v>
      </c>
      <c r="P233" s="23">
        <v>166.66666666666666</v>
      </c>
    </row>
    <row r="234" spans="1:16" ht="22.5" customHeight="1" x14ac:dyDescent="0.2">
      <c r="A234" s="21" t="s">
        <v>104</v>
      </c>
      <c r="B234" s="22">
        <v>0</v>
      </c>
      <c r="C234" s="22">
        <v>0</v>
      </c>
      <c r="D234" s="13">
        <f t="shared" si="24"/>
        <v>0</v>
      </c>
      <c r="E234" s="22">
        <f t="shared" si="23"/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3">
        <v>0</v>
      </c>
    </row>
    <row r="235" spans="1:16" ht="11.25" customHeight="1" x14ac:dyDescent="0.2">
      <c r="A235" s="21" t="s">
        <v>124</v>
      </c>
      <c r="B235" s="22"/>
      <c r="C235" s="22">
        <v>10000</v>
      </c>
      <c r="D235" s="13">
        <f t="shared" si="24"/>
        <v>10000</v>
      </c>
      <c r="E235" s="22">
        <f t="shared" si="23"/>
        <v>833.33333333333337</v>
      </c>
      <c r="F235" s="22">
        <v>833.33333333333337</v>
      </c>
      <c r="G235" s="22">
        <v>833.33333333333337</v>
      </c>
      <c r="H235" s="22">
        <v>833.33333333333337</v>
      </c>
      <c r="I235" s="22">
        <v>833.33333333333337</v>
      </c>
      <c r="J235" s="22">
        <v>833.33333333333337</v>
      </c>
      <c r="K235" s="22">
        <v>833.33333333333337</v>
      </c>
      <c r="L235" s="22">
        <v>833.33333333333337</v>
      </c>
      <c r="M235" s="22">
        <v>833.33333333333337</v>
      </c>
      <c r="N235" s="22">
        <v>833.33333333333337</v>
      </c>
      <c r="O235" s="22">
        <v>833.33333333333337</v>
      </c>
      <c r="P235" s="23">
        <v>833.33333333333337</v>
      </c>
    </row>
    <row r="236" spans="1:16" ht="11.25" customHeight="1" x14ac:dyDescent="0.2">
      <c r="A236" s="21" t="s">
        <v>60</v>
      </c>
      <c r="B236" s="22">
        <v>4069.95</v>
      </c>
      <c r="C236" s="22">
        <v>6000</v>
      </c>
      <c r="D236" s="13">
        <f t="shared" si="24"/>
        <v>6000</v>
      </c>
      <c r="E236" s="22">
        <v>6000</v>
      </c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3"/>
    </row>
    <row r="237" spans="1:16" s="20" customFormat="1" x14ac:dyDescent="0.2">
      <c r="A237" s="17" t="s">
        <v>125</v>
      </c>
      <c r="B237" s="26">
        <v>72930.67</v>
      </c>
      <c r="C237" s="27">
        <f>SUM(C238:C248)</f>
        <v>77700</v>
      </c>
      <c r="D237" s="14">
        <f t="shared" si="24"/>
        <v>77700</v>
      </c>
      <c r="E237" s="18">
        <f>SUM(E238:E248)</f>
        <v>11975</v>
      </c>
      <c r="F237" s="18">
        <f t="shared" ref="F237:P237" si="25">SUM(F238:F248)</f>
        <v>5974.9999999999991</v>
      </c>
      <c r="G237" s="18">
        <f t="shared" si="25"/>
        <v>5974.9999999999991</v>
      </c>
      <c r="H237" s="18">
        <f t="shared" si="25"/>
        <v>5974.9999999999991</v>
      </c>
      <c r="I237" s="18">
        <f t="shared" si="25"/>
        <v>5974.9999999999991</v>
      </c>
      <c r="J237" s="18">
        <f t="shared" si="25"/>
        <v>5974.9999999999991</v>
      </c>
      <c r="K237" s="18">
        <f t="shared" si="25"/>
        <v>5974.9999999999991</v>
      </c>
      <c r="L237" s="18">
        <f t="shared" si="25"/>
        <v>5974.9999999999991</v>
      </c>
      <c r="M237" s="18">
        <f t="shared" si="25"/>
        <v>5974.9999999999991</v>
      </c>
      <c r="N237" s="18">
        <f t="shared" si="25"/>
        <v>5974.9999999999991</v>
      </c>
      <c r="O237" s="18">
        <f t="shared" si="25"/>
        <v>5974.9999999999991</v>
      </c>
      <c r="P237" s="19">
        <f t="shared" si="25"/>
        <v>5974.9999999999991</v>
      </c>
    </row>
    <row r="238" spans="1:16" ht="11.25" customHeight="1" x14ac:dyDescent="0.2">
      <c r="A238" s="21" t="s">
        <v>15</v>
      </c>
      <c r="B238" s="22">
        <v>9891.380000000001</v>
      </c>
      <c r="C238" s="22">
        <v>8000</v>
      </c>
      <c r="D238" s="13">
        <f t="shared" si="24"/>
        <v>8000.0000000000009</v>
      </c>
      <c r="E238" s="22">
        <f t="shared" ref="E238:E247" si="26">+C238/12</f>
        <v>666.66666666666663</v>
      </c>
      <c r="F238" s="22">
        <v>666.66666666666663</v>
      </c>
      <c r="G238" s="22">
        <v>666.66666666666663</v>
      </c>
      <c r="H238" s="22">
        <v>666.66666666666663</v>
      </c>
      <c r="I238" s="22">
        <v>666.66666666666663</v>
      </c>
      <c r="J238" s="22">
        <v>666.66666666666663</v>
      </c>
      <c r="K238" s="22">
        <v>666.66666666666663</v>
      </c>
      <c r="L238" s="22">
        <v>666.66666666666663</v>
      </c>
      <c r="M238" s="22">
        <v>666.66666666666663</v>
      </c>
      <c r="N238" s="22">
        <v>666.66666666666663</v>
      </c>
      <c r="O238" s="22">
        <v>666.66666666666663</v>
      </c>
      <c r="P238" s="23">
        <v>666.66666666666663</v>
      </c>
    </row>
    <row r="239" spans="1:16" ht="11.25" customHeight="1" x14ac:dyDescent="0.2">
      <c r="A239" s="21" t="s">
        <v>16</v>
      </c>
      <c r="B239" s="22">
        <v>2006.57</v>
      </c>
      <c r="C239" s="22">
        <v>2000</v>
      </c>
      <c r="D239" s="13">
        <f t="shared" si="24"/>
        <v>2000.0000000000002</v>
      </c>
      <c r="E239" s="22">
        <f t="shared" si="26"/>
        <v>166.66666666666666</v>
      </c>
      <c r="F239" s="22">
        <v>166.66666666666666</v>
      </c>
      <c r="G239" s="22">
        <v>166.66666666666666</v>
      </c>
      <c r="H239" s="22">
        <v>166.66666666666666</v>
      </c>
      <c r="I239" s="22">
        <v>166.66666666666666</v>
      </c>
      <c r="J239" s="22">
        <v>166.66666666666666</v>
      </c>
      <c r="K239" s="22">
        <v>166.66666666666666</v>
      </c>
      <c r="L239" s="22">
        <v>166.66666666666666</v>
      </c>
      <c r="M239" s="22">
        <v>166.66666666666666</v>
      </c>
      <c r="N239" s="22">
        <v>166.66666666666666</v>
      </c>
      <c r="O239" s="22">
        <v>166.66666666666666</v>
      </c>
      <c r="P239" s="23">
        <v>166.66666666666666</v>
      </c>
    </row>
    <row r="240" spans="1:16" ht="22.5" customHeight="1" x14ac:dyDescent="0.2">
      <c r="A240" s="21" t="s">
        <v>17</v>
      </c>
      <c r="B240" s="22">
        <v>0</v>
      </c>
      <c r="C240" s="22"/>
      <c r="D240" s="13">
        <f t="shared" si="24"/>
        <v>0</v>
      </c>
      <c r="E240" s="22">
        <f t="shared" si="26"/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3">
        <v>0</v>
      </c>
    </row>
    <row r="241" spans="1:16" ht="11.25" customHeight="1" x14ac:dyDescent="0.2">
      <c r="A241" s="21" t="s">
        <v>19</v>
      </c>
      <c r="B241" s="22">
        <v>219.24</v>
      </c>
      <c r="C241" s="22">
        <v>200</v>
      </c>
      <c r="D241" s="13">
        <f t="shared" si="24"/>
        <v>199.99999999999997</v>
      </c>
      <c r="E241" s="22">
        <f t="shared" si="26"/>
        <v>16.666666666666668</v>
      </c>
      <c r="F241" s="22">
        <v>16.666666666666668</v>
      </c>
      <c r="G241" s="22">
        <v>16.666666666666668</v>
      </c>
      <c r="H241" s="22">
        <v>16.666666666666668</v>
      </c>
      <c r="I241" s="22">
        <v>16.666666666666668</v>
      </c>
      <c r="J241" s="22">
        <v>16.666666666666668</v>
      </c>
      <c r="K241" s="22">
        <v>16.666666666666668</v>
      </c>
      <c r="L241" s="22">
        <v>16.666666666666668</v>
      </c>
      <c r="M241" s="22">
        <v>16.666666666666668</v>
      </c>
      <c r="N241" s="22">
        <v>16.666666666666668</v>
      </c>
      <c r="O241" s="22">
        <v>16.666666666666668</v>
      </c>
      <c r="P241" s="23">
        <v>16.666666666666668</v>
      </c>
    </row>
    <row r="242" spans="1:16" ht="11.25" customHeight="1" x14ac:dyDescent="0.2">
      <c r="A242" s="21" t="s">
        <v>20</v>
      </c>
      <c r="B242" s="22">
        <v>37110.459999999992</v>
      </c>
      <c r="C242" s="22">
        <v>55000</v>
      </c>
      <c r="D242" s="13">
        <f t="shared" si="24"/>
        <v>55000.000000000007</v>
      </c>
      <c r="E242" s="22">
        <f t="shared" si="26"/>
        <v>4583.333333333333</v>
      </c>
      <c r="F242" s="22">
        <v>4583.333333333333</v>
      </c>
      <c r="G242" s="22">
        <v>4583.333333333333</v>
      </c>
      <c r="H242" s="22">
        <v>4583.333333333333</v>
      </c>
      <c r="I242" s="22">
        <v>4583.333333333333</v>
      </c>
      <c r="J242" s="22">
        <v>4583.333333333333</v>
      </c>
      <c r="K242" s="22">
        <v>4583.333333333333</v>
      </c>
      <c r="L242" s="22">
        <v>4583.333333333333</v>
      </c>
      <c r="M242" s="22">
        <v>4583.333333333333</v>
      </c>
      <c r="N242" s="22">
        <v>4583.333333333333</v>
      </c>
      <c r="O242" s="22">
        <v>4583.333333333333</v>
      </c>
      <c r="P242" s="23">
        <v>4583.333333333333</v>
      </c>
    </row>
    <row r="243" spans="1:16" ht="11.25" customHeight="1" x14ac:dyDescent="0.2">
      <c r="A243" s="21" t="s">
        <v>84</v>
      </c>
      <c r="B243" s="22">
        <v>3234.66</v>
      </c>
      <c r="C243" s="22">
        <v>1000</v>
      </c>
      <c r="D243" s="13">
        <f t="shared" si="24"/>
        <v>1000.0000000000001</v>
      </c>
      <c r="E243" s="22">
        <f t="shared" si="26"/>
        <v>83.333333333333329</v>
      </c>
      <c r="F243" s="22">
        <v>83.333333333333329</v>
      </c>
      <c r="G243" s="22">
        <v>83.333333333333329</v>
      </c>
      <c r="H243" s="22">
        <v>83.333333333333329</v>
      </c>
      <c r="I243" s="22">
        <v>83.333333333333329</v>
      </c>
      <c r="J243" s="22">
        <v>83.333333333333329</v>
      </c>
      <c r="K243" s="22">
        <v>83.333333333333329</v>
      </c>
      <c r="L243" s="22">
        <v>83.333333333333329</v>
      </c>
      <c r="M243" s="22">
        <v>83.333333333333329</v>
      </c>
      <c r="N243" s="22">
        <v>83.333333333333329</v>
      </c>
      <c r="O243" s="22">
        <v>83.333333333333329</v>
      </c>
      <c r="P243" s="23">
        <v>83.333333333333329</v>
      </c>
    </row>
    <row r="244" spans="1:16" ht="22.5" customHeight="1" x14ac:dyDescent="0.2">
      <c r="A244" s="21" t="s">
        <v>42</v>
      </c>
      <c r="B244" s="22">
        <v>500</v>
      </c>
      <c r="C244" s="22">
        <v>0</v>
      </c>
      <c r="D244" s="13">
        <f t="shared" si="24"/>
        <v>0</v>
      </c>
      <c r="E244" s="22">
        <f t="shared" si="26"/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3">
        <v>0</v>
      </c>
    </row>
    <row r="245" spans="1:16" ht="11.25" customHeight="1" x14ac:dyDescent="0.2">
      <c r="A245" s="21" t="s">
        <v>43</v>
      </c>
      <c r="B245" s="22">
        <v>984.99</v>
      </c>
      <c r="C245" s="22">
        <v>1000</v>
      </c>
      <c r="D245" s="13">
        <f t="shared" si="24"/>
        <v>1000.0000000000001</v>
      </c>
      <c r="E245" s="22">
        <f t="shared" si="26"/>
        <v>83.333333333333329</v>
      </c>
      <c r="F245" s="22">
        <v>83.333333333333329</v>
      </c>
      <c r="G245" s="22">
        <v>83.333333333333329</v>
      </c>
      <c r="H245" s="22">
        <v>83.333333333333329</v>
      </c>
      <c r="I245" s="22">
        <v>83.333333333333329</v>
      </c>
      <c r="J245" s="22">
        <v>83.333333333333329</v>
      </c>
      <c r="K245" s="22">
        <v>83.333333333333329</v>
      </c>
      <c r="L245" s="22">
        <v>83.333333333333329</v>
      </c>
      <c r="M245" s="22">
        <v>83.333333333333329</v>
      </c>
      <c r="N245" s="22">
        <v>83.333333333333329</v>
      </c>
      <c r="O245" s="22">
        <v>83.333333333333329</v>
      </c>
      <c r="P245" s="23">
        <v>83.333333333333329</v>
      </c>
    </row>
    <row r="246" spans="1:16" ht="11.25" customHeight="1" x14ac:dyDescent="0.2">
      <c r="A246" s="21" t="s">
        <v>52</v>
      </c>
      <c r="B246" s="22">
        <v>4374.32</v>
      </c>
      <c r="C246" s="22">
        <v>4500</v>
      </c>
      <c r="D246" s="13">
        <f t="shared" si="24"/>
        <v>4500</v>
      </c>
      <c r="E246" s="22">
        <f t="shared" si="26"/>
        <v>375</v>
      </c>
      <c r="F246" s="22">
        <v>375</v>
      </c>
      <c r="G246" s="22">
        <v>375</v>
      </c>
      <c r="H246" s="22">
        <v>375</v>
      </c>
      <c r="I246" s="22">
        <v>375</v>
      </c>
      <c r="J246" s="22">
        <v>375</v>
      </c>
      <c r="K246" s="22">
        <v>375</v>
      </c>
      <c r="L246" s="22">
        <v>375</v>
      </c>
      <c r="M246" s="22">
        <v>375</v>
      </c>
      <c r="N246" s="22">
        <v>375</v>
      </c>
      <c r="O246" s="22">
        <v>375</v>
      </c>
      <c r="P246" s="23">
        <v>375</v>
      </c>
    </row>
    <row r="247" spans="1:16" ht="11.25" customHeight="1" x14ac:dyDescent="0.2">
      <c r="A247" s="21" t="s">
        <v>92</v>
      </c>
      <c r="B247" s="22">
        <v>0</v>
      </c>
      <c r="C247" s="22"/>
      <c r="D247" s="13">
        <f t="shared" si="24"/>
        <v>0</v>
      </c>
      <c r="E247" s="22">
        <f t="shared" si="26"/>
        <v>0</v>
      </c>
      <c r="F247" s="22">
        <v>0</v>
      </c>
      <c r="G247" s="22"/>
      <c r="H247" s="22"/>
      <c r="I247" s="22"/>
      <c r="J247" s="22"/>
      <c r="K247" s="22"/>
      <c r="L247" s="22"/>
      <c r="M247" s="22"/>
      <c r="N247" s="22"/>
      <c r="O247" s="22"/>
      <c r="P247" s="23"/>
    </row>
    <row r="248" spans="1:16" ht="11.25" customHeight="1" x14ac:dyDescent="0.2">
      <c r="A248" s="21" t="s">
        <v>60</v>
      </c>
      <c r="B248" s="22">
        <v>14609.05</v>
      </c>
      <c r="C248" s="22">
        <v>6000</v>
      </c>
      <c r="D248" s="13">
        <f t="shared" si="24"/>
        <v>6000</v>
      </c>
      <c r="E248" s="22">
        <v>6000</v>
      </c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3"/>
    </row>
    <row r="249" spans="1:16" s="20" customFormat="1" x14ac:dyDescent="0.2">
      <c r="A249" s="17" t="s">
        <v>126</v>
      </c>
      <c r="B249" s="26">
        <v>644505.99</v>
      </c>
      <c r="C249" s="27">
        <f>SUM(C250:C258)</f>
        <v>395000</v>
      </c>
      <c r="D249" s="14">
        <f t="shared" si="24"/>
        <v>394999.99999999983</v>
      </c>
      <c r="E249" s="18">
        <f>SUM(E250:E258)</f>
        <v>3583.3333333333335</v>
      </c>
      <c r="F249" s="18">
        <f t="shared" ref="F249:P249" si="27">SUM(F250:F258)</f>
        <v>3583.3333333333335</v>
      </c>
      <c r="G249" s="18">
        <f t="shared" si="27"/>
        <v>253583.33333333334</v>
      </c>
      <c r="H249" s="18">
        <f t="shared" si="27"/>
        <v>3583.3333333333335</v>
      </c>
      <c r="I249" s="18">
        <f t="shared" si="27"/>
        <v>105583.33333333333</v>
      </c>
      <c r="J249" s="18">
        <f t="shared" si="27"/>
        <v>3583.3333333333335</v>
      </c>
      <c r="K249" s="18">
        <f t="shared" si="27"/>
        <v>3583.3333333333335</v>
      </c>
      <c r="L249" s="18">
        <f t="shared" si="27"/>
        <v>3583.3333333333335</v>
      </c>
      <c r="M249" s="18">
        <f t="shared" si="27"/>
        <v>3583.3333333333335</v>
      </c>
      <c r="N249" s="18">
        <f t="shared" si="27"/>
        <v>3583.3333333333335</v>
      </c>
      <c r="O249" s="18">
        <f t="shared" si="27"/>
        <v>3583.3333333333335</v>
      </c>
      <c r="P249" s="19">
        <f t="shared" si="27"/>
        <v>3583.3333333333335</v>
      </c>
    </row>
    <row r="250" spans="1:16" ht="11.25" customHeight="1" x14ac:dyDescent="0.2">
      <c r="A250" s="21" t="s">
        <v>15</v>
      </c>
      <c r="B250" s="22">
        <v>28618.299999999996</v>
      </c>
      <c r="C250" s="22">
        <v>18000</v>
      </c>
      <c r="D250" s="13">
        <f t="shared" si="24"/>
        <v>18000</v>
      </c>
      <c r="E250" s="22">
        <f t="shared" ref="E250:E257" si="28">+C250/12</f>
        <v>1500</v>
      </c>
      <c r="F250" s="22">
        <v>1500</v>
      </c>
      <c r="G250" s="22">
        <v>1500</v>
      </c>
      <c r="H250" s="22">
        <v>1500</v>
      </c>
      <c r="I250" s="22">
        <v>1500</v>
      </c>
      <c r="J250" s="22">
        <v>1500</v>
      </c>
      <c r="K250" s="22">
        <v>1500</v>
      </c>
      <c r="L250" s="22">
        <v>1500</v>
      </c>
      <c r="M250" s="22">
        <v>1500</v>
      </c>
      <c r="N250" s="22">
        <v>1500</v>
      </c>
      <c r="O250" s="22">
        <v>1500</v>
      </c>
      <c r="P250" s="23">
        <v>1500</v>
      </c>
    </row>
    <row r="251" spans="1:16" ht="11.25" customHeight="1" x14ac:dyDescent="0.2">
      <c r="A251" s="21" t="s">
        <v>16</v>
      </c>
      <c r="B251" s="22">
        <v>6078.4</v>
      </c>
      <c r="C251" s="22">
        <v>5000</v>
      </c>
      <c r="D251" s="13">
        <f t="shared" si="24"/>
        <v>5000</v>
      </c>
      <c r="E251" s="22">
        <f t="shared" si="28"/>
        <v>416.66666666666669</v>
      </c>
      <c r="F251" s="22">
        <v>416.66666666666669</v>
      </c>
      <c r="G251" s="22">
        <v>416.66666666666669</v>
      </c>
      <c r="H251" s="22">
        <v>416.66666666666669</v>
      </c>
      <c r="I251" s="22">
        <v>416.66666666666669</v>
      </c>
      <c r="J251" s="22">
        <v>416.66666666666669</v>
      </c>
      <c r="K251" s="22">
        <v>416.66666666666669</v>
      </c>
      <c r="L251" s="22">
        <v>416.66666666666669</v>
      </c>
      <c r="M251" s="22">
        <v>416.66666666666669</v>
      </c>
      <c r="N251" s="22">
        <v>416.66666666666669</v>
      </c>
      <c r="O251" s="22">
        <v>416.66666666666669</v>
      </c>
      <c r="P251" s="23">
        <v>416.66666666666669</v>
      </c>
    </row>
    <row r="252" spans="1:16" ht="22.5" customHeight="1" x14ac:dyDescent="0.2">
      <c r="A252" s="21" t="s">
        <v>22</v>
      </c>
      <c r="B252" s="22">
        <v>0</v>
      </c>
      <c r="C252" s="22">
        <v>0</v>
      </c>
      <c r="D252" s="13">
        <f t="shared" si="24"/>
        <v>0</v>
      </c>
      <c r="E252" s="22">
        <f t="shared" si="28"/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3">
        <v>0</v>
      </c>
    </row>
    <row r="253" spans="1:16" ht="11.25" customHeight="1" x14ac:dyDescent="0.2">
      <c r="A253" s="21" t="s">
        <v>25</v>
      </c>
      <c r="B253" s="22">
        <v>17400</v>
      </c>
      <c r="C253" s="22">
        <v>8000</v>
      </c>
      <c r="D253" s="13">
        <f t="shared" si="24"/>
        <v>8000.0000000000009</v>
      </c>
      <c r="E253" s="22">
        <f t="shared" si="28"/>
        <v>666.66666666666663</v>
      </c>
      <c r="F253" s="22">
        <v>666.66666666666663</v>
      </c>
      <c r="G253" s="22">
        <v>666.66666666666663</v>
      </c>
      <c r="H253" s="22">
        <v>666.66666666666663</v>
      </c>
      <c r="I253" s="22">
        <v>666.66666666666663</v>
      </c>
      <c r="J253" s="22">
        <v>666.66666666666663</v>
      </c>
      <c r="K253" s="22">
        <v>666.66666666666663</v>
      </c>
      <c r="L253" s="22">
        <v>666.66666666666663</v>
      </c>
      <c r="M253" s="22">
        <v>666.66666666666663</v>
      </c>
      <c r="N253" s="22">
        <v>666.66666666666663</v>
      </c>
      <c r="O253" s="22">
        <v>666.66666666666663</v>
      </c>
      <c r="P253" s="23">
        <v>666.66666666666663</v>
      </c>
    </row>
    <row r="254" spans="1:16" ht="11.25" customHeight="1" x14ac:dyDescent="0.2">
      <c r="A254" s="21" t="s">
        <v>127</v>
      </c>
      <c r="B254" s="22">
        <v>1566</v>
      </c>
      <c r="C254" s="22">
        <v>0</v>
      </c>
      <c r="D254" s="13">
        <f t="shared" si="24"/>
        <v>0</v>
      </c>
      <c r="E254" s="22">
        <f t="shared" si="28"/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3">
        <v>0</v>
      </c>
    </row>
    <row r="255" spans="1:16" ht="22.5" customHeight="1" x14ac:dyDescent="0.2">
      <c r="A255" s="21" t="s">
        <v>46</v>
      </c>
      <c r="B255" s="22">
        <v>9391.5400000000009</v>
      </c>
      <c r="C255" s="22">
        <v>8000</v>
      </c>
      <c r="D255" s="13">
        <f t="shared" si="24"/>
        <v>8000.0000000000009</v>
      </c>
      <c r="E255" s="22">
        <f t="shared" si="28"/>
        <v>666.66666666666663</v>
      </c>
      <c r="F255" s="22">
        <v>666.66666666666663</v>
      </c>
      <c r="G255" s="22">
        <v>666.66666666666663</v>
      </c>
      <c r="H255" s="22">
        <v>666.66666666666663</v>
      </c>
      <c r="I255" s="22">
        <v>666.66666666666663</v>
      </c>
      <c r="J255" s="22">
        <v>666.66666666666663</v>
      </c>
      <c r="K255" s="22">
        <v>666.66666666666663</v>
      </c>
      <c r="L255" s="22">
        <v>666.66666666666663</v>
      </c>
      <c r="M255" s="22">
        <v>666.66666666666663</v>
      </c>
      <c r="N255" s="22">
        <v>666.66666666666663</v>
      </c>
      <c r="O255" s="22">
        <v>666.66666666666663</v>
      </c>
      <c r="P255" s="23">
        <v>666.66666666666663</v>
      </c>
    </row>
    <row r="256" spans="1:16" ht="22.5" customHeight="1" x14ac:dyDescent="0.2">
      <c r="A256" s="21" t="s">
        <v>47</v>
      </c>
      <c r="B256" s="22">
        <v>4225.01</v>
      </c>
      <c r="C256" s="22">
        <v>4000</v>
      </c>
      <c r="D256" s="13">
        <f t="shared" si="24"/>
        <v>4000.0000000000005</v>
      </c>
      <c r="E256" s="22">
        <f t="shared" si="28"/>
        <v>333.33333333333331</v>
      </c>
      <c r="F256" s="22">
        <v>333.33333333333331</v>
      </c>
      <c r="G256" s="22">
        <v>333.33333333333331</v>
      </c>
      <c r="H256" s="22">
        <v>333.33333333333331</v>
      </c>
      <c r="I256" s="22">
        <v>333.33333333333331</v>
      </c>
      <c r="J256" s="22">
        <v>333.33333333333331</v>
      </c>
      <c r="K256" s="22">
        <v>333.33333333333331</v>
      </c>
      <c r="L256" s="22">
        <v>333.33333333333331</v>
      </c>
      <c r="M256" s="22">
        <v>333.33333333333331</v>
      </c>
      <c r="N256" s="22">
        <v>333.33333333333331</v>
      </c>
      <c r="O256" s="22">
        <v>333.33333333333331</v>
      </c>
      <c r="P256" s="23">
        <v>333.33333333333331</v>
      </c>
    </row>
    <row r="257" spans="1:16" ht="11.25" customHeight="1" x14ac:dyDescent="0.2">
      <c r="A257" s="21" t="s">
        <v>128</v>
      </c>
      <c r="B257" s="22">
        <v>0</v>
      </c>
      <c r="C257" s="22"/>
      <c r="D257" s="13">
        <f t="shared" si="24"/>
        <v>0</v>
      </c>
      <c r="E257" s="22">
        <f t="shared" si="28"/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3">
        <v>0</v>
      </c>
    </row>
    <row r="258" spans="1:16" ht="11.25" customHeight="1" x14ac:dyDescent="0.2">
      <c r="A258" s="21" t="s">
        <v>129</v>
      </c>
      <c r="B258" s="22">
        <v>577226.74</v>
      </c>
      <c r="C258" s="22">
        <v>352000</v>
      </c>
      <c r="D258" s="13">
        <f t="shared" si="24"/>
        <v>352000</v>
      </c>
      <c r="E258" s="22"/>
      <c r="F258" s="22"/>
      <c r="G258" s="22">
        <v>250000</v>
      </c>
      <c r="H258" s="22"/>
      <c r="I258" s="22">
        <v>102000</v>
      </c>
      <c r="J258" s="22"/>
      <c r="K258" s="22"/>
      <c r="L258" s="22"/>
      <c r="M258" s="22"/>
      <c r="N258" s="22"/>
      <c r="O258" s="22"/>
      <c r="P258" s="23"/>
    </row>
    <row r="259" spans="1:16" s="20" customFormat="1" x14ac:dyDescent="0.2">
      <c r="A259" s="17" t="s">
        <v>130</v>
      </c>
      <c r="B259" s="26">
        <v>252097.74</v>
      </c>
      <c r="C259" s="27">
        <f>SUM(C260:C266)</f>
        <v>250000</v>
      </c>
      <c r="D259" s="14">
        <f t="shared" si="24"/>
        <v>250000</v>
      </c>
      <c r="E259" s="18">
        <f>SUM(E260:E266)</f>
        <v>0</v>
      </c>
      <c r="F259" s="18">
        <f t="shared" ref="F259:P259" si="29">SUM(F260:F266)</f>
        <v>0</v>
      </c>
      <c r="G259" s="18">
        <f t="shared" si="29"/>
        <v>0</v>
      </c>
      <c r="H259" s="18">
        <f t="shared" si="29"/>
        <v>5000</v>
      </c>
      <c r="I259" s="18">
        <f t="shared" si="29"/>
        <v>0</v>
      </c>
      <c r="J259" s="18">
        <f t="shared" si="29"/>
        <v>245000</v>
      </c>
      <c r="K259" s="18">
        <f t="shared" si="29"/>
        <v>0</v>
      </c>
      <c r="L259" s="18">
        <f t="shared" si="29"/>
        <v>0</v>
      </c>
      <c r="M259" s="18">
        <f t="shared" si="29"/>
        <v>0</v>
      </c>
      <c r="N259" s="18">
        <f t="shared" si="29"/>
        <v>0</v>
      </c>
      <c r="O259" s="18">
        <f t="shared" si="29"/>
        <v>0</v>
      </c>
      <c r="P259" s="19">
        <f t="shared" si="29"/>
        <v>0</v>
      </c>
    </row>
    <row r="260" spans="1:16" ht="11.25" customHeight="1" x14ac:dyDescent="0.2">
      <c r="A260" s="21" t="s">
        <v>15</v>
      </c>
      <c r="B260" s="22">
        <v>0</v>
      </c>
      <c r="C260" s="22">
        <v>0</v>
      </c>
      <c r="D260" s="13">
        <f t="shared" si="24"/>
        <v>0</v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3"/>
    </row>
    <row r="261" spans="1:16" ht="11.25" customHeight="1" x14ac:dyDescent="0.2">
      <c r="A261" s="21" t="s">
        <v>16</v>
      </c>
      <c r="B261" s="22">
        <v>5307</v>
      </c>
      <c r="C261" s="22">
        <v>5000</v>
      </c>
      <c r="D261" s="13">
        <f t="shared" si="24"/>
        <v>5000</v>
      </c>
      <c r="E261" s="22"/>
      <c r="F261" s="22"/>
      <c r="G261" s="22"/>
      <c r="H261" s="22">
        <v>2500</v>
      </c>
      <c r="I261" s="22"/>
      <c r="J261" s="22">
        <v>2500</v>
      </c>
      <c r="K261" s="22"/>
      <c r="L261" s="22"/>
      <c r="M261" s="22"/>
      <c r="N261" s="22"/>
      <c r="O261" s="22"/>
      <c r="P261" s="23"/>
    </row>
    <row r="262" spans="1:16" ht="33.75" customHeight="1" x14ac:dyDescent="0.2">
      <c r="A262" s="21" t="s">
        <v>131</v>
      </c>
      <c r="B262" s="22">
        <v>0</v>
      </c>
      <c r="C262" s="22">
        <v>0</v>
      </c>
      <c r="D262" s="13">
        <f t="shared" si="24"/>
        <v>0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3"/>
    </row>
    <row r="263" spans="1:16" ht="22.5" customHeight="1" x14ac:dyDescent="0.2">
      <c r="A263" s="21" t="s">
        <v>46</v>
      </c>
      <c r="B263" s="22">
        <v>3715.73</v>
      </c>
      <c r="C263" s="22">
        <v>3000</v>
      </c>
      <c r="D263" s="13">
        <f t="shared" si="24"/>
        <v>3000</v>
      </c>
      <c r="E263" s="22"/>
      <c r="F263" s="22"/>
      <c r="G263" s="22"/>
      <c r="H263" s="22">
        <v>1500</v>
      </c>
      <c r="I263" s="22"/>
      <c r="J263" s="22">
        <v>1500</v>
      </c>
      <c r="K263" s="22"/>
      <c r="L263" s="22"/>
      <c r="M263" s="22"/>
      <c r="N263" s="22"/>
      <c r="O263" s="22"/>
      <c r="P263" s="23"/>
    </row>
    <row r="264" spans="1:16" ht="11.25" customHeight="1" x14ac:dyDescent="0.2">
      <c r="A264" s="21" t="s">
        <v>128</v>
      </c>
      <c r="B264" s="22">
        <v>0</v>
      </c>
      <c r="C264" s="22"/>
      <c r="D264" s="13">
        <f t="shared" si="24"/>
        <v>0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3"/>
    </row>
    <row r="265" spans="1:16" ht="22.5" customHeight="1" x14ac:dyDescent="0.2">
      <c r="A265" s="21" t="s">
        <v>48</v>
      </c>
      <c r="B265" s="22">
        <v>2000</v>
      </c>
      <c r="C265" s="22">
        <v>2000</v>
      </c>
      <c r="D265" s="13">
        <f t="shared" si="24"/>
        <v>2000</v>
      </c>
      <c r="E265" s="22"/>
      <c r="F265" s="22"/>
      <c r="G265" s="22"/>
      <c r="H265" s="22">
        <v>1000</v>
      </c>
      <c r="I265" s="22"/>
      <c r="J265" s="22">
        <v>1000</v>
      </c>
      <c r="K265" s="22"/>
      <c r="L265" s="22"/>
      <c r="M265" s="22"/>
      <c r="N265" s="22"/>
      <c r="O265" s="22"/>
      <c r="P265" s="23"/>
    </row>
    <row r="266" spans="1:16" ht="11.25" customHeight="1" x14ac:dyDescent="0.2">
      <c r="A266" s="21" t="s">
        <v>52</v>
      </c>
      <c r="B266" s="22">
        <v>241075.00999999998</v>
      </c>
      <c r="C266" s="22">
        <v>240000</v>
      </c>
      <c r="D266" s="13">
        <f t="shared" si="24"/>
        <v>240000</v>
      </c>
      <c r="E266" s="22"/>
      <c r="F266" s="22"/>
      <c r="G266" s="22"/>
      <c r="H266" s="22"/>
      <c r="I266" s="22"/>
      <c r="J266" s="22">
        <v>240000</v>
      </c>
      <c r="K266" s="22"/>
      <c r="L266" s="22"/>
      <c r="M266" s="22"/>
      <c r="N266" s="22"/>
      <c r="O266" s="22"/>
      <c r="P266" s="23"/>
    </row>
    <row r="267" spans="1:16" s="31" customFormat="1" x14ac:dyDescent="0.2">
      <c r="A267" s="28" t="s">
        <v>132</v>
      </c>
      <c r="B267" s="26">
        <v>0</v>
      </c>
      <c r="C267" s="26">
        <f>+C268</f>
        <v>0</v>
      </c>
      <c r="D267" s="13">
        <f t="shared" si="24"/>
        <v>0</v>
      </c>
      <c r="E267" s="13">
        <f>+E268</f>
        <v>0</v>
      </c>
      <c r="F267" s="13">
        <f t="shared" ref="F267:P267" si="30">+F268</f>
        <v>0</v>
      </c>
      <c r="G267" s="13">
        <f t="shared" si="30"/>
        <v>0</v>
      </c>
      <c r="H267" s="13">
        <f t="shared" si="30"/>
        <v>0</v>
      </c>
      <c r="I267" s="13">
        <f t="shared" si="30"/>
        <v>0</v>
      </c>
      <c r="J267" s="13">
        <f t="shared" si="30"/>
        <v>0</v>
      </c>
      <c r="K267" s="13">
        <f t="shared" si="30"/>
        <v>0</v>
      </c>
      <c r="L267" s="13">
        <f t="shared" si="30"/>
        <v>0</v>
      </c>
      <c r="M267" s="13">
        <f t="shared" si="30"/>
        <v>0</v>
      </c>
      <c r="N267" s="13">
        <f t="shared" si="30"/>
        <v>0</v>
      </c>
      <c r="O267" s="13">
        <f t="shared" si="30"/>
        <v>0</v>
      </c>
      <c r="P267" s="30">
        <f t="shared" si="30"/>
        <v>0</v>
      </c>
    </row>
    <row r="268" spans="1:16" ht="22.5" customHeight="1" x14ac:dyDescent="0.2">
      <c r="A268" s="21" t="s">
        <v>133</v>
      </c>
      <c r="B268" s="22">
        <v>0</v>
      </c>
      <c r="C268" s="22">
        <v>0</v>
      </c>
      <c r="D268" s="13">
        <f t="shared" si="24"/>
        <v>0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3">
        <v>0</v>
      </c>
    </row>
    <row r="269" spans="1:16" s="20" customFormat="1" x14ac:dyDescent="0.2">
      <c r="A269" s="17" t="s">
        <v>134</v>
      </c>
      <c r="B269" s="26">
        <v>24712.33</v>
      </c>
      <c r="C269" s="27">
        <f>SUM(C270:C273)</f>
        <v>5000</v>
      </c>
      <c r="D269" s="14">
        <f t="shared" si="24"/>
        <v>5000</v>
      </c>
      <c r="E269" s="18">
        <f>SUM(E270:E273)</f>
        <v>5000</v>
      </c>
      <c r="F269" s="18">
        <f t="shared" ref="F269:P269" si="31">SUM(F270:F273)</f>
        <v>0</v>
      </c>
      <c r="G269" s="18">
        <f t="shared" si="31"/>
        <v>0</v>
      </c>
      <c r="H269" s="18">
        <f t="shared" si="31"/>
        <v>0</v>
      </c>
      <c r="I269" s="18">
        <f t="shared" si="31"/>
        <v>0</v>
      </c>
      <c r="J269" s="18">
        <f t="shared" si="31"/>
        <v>0</v>
      </c>
      <c r="K269" s="18">
        <f t="shared" si="31"/>
        <v>0</v>
      </c>
      <c r="L269" s="18">
        <f t="shared" si="31"/>
        <v>0</v>
      </c>
      <c r="M269" s="18">
        <f t="shared" si="31"/>
        <v>0</v>
      </c>
      <c r="N269" s="18">
        <f t="shared" si="31"/>
        <v>0</v>
      </c>
      <c r="O269" s="18">
        <f t="shared" si="31"/>
        <v>0</v>
      </c>
      <c r="P269" s="19">
        <f t="shared" si="31"/>
        <v>0</v>
      </c>
    </row>
    <row r="270" spans="1:16" ht="11.25" customHeight="1" x14ac:dyDescent="0.2">
      <c r="A270" s="21" t="s">
        <v>15</v>
      </c>
      <c r="B270" s="22">
        <v>12387.08</v>
      </c>
      <c r="C270" s="22">
        <v>4000</v>
      </c>
      <c r="D270" s="13">
        <f t="shared" si="24"/>
        <v>4000</v>
      </c>
      <c r="E270" s="22">
        <v>4000</v>
      </c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3"/>
    </row>
    <row r="271" spans="1:16" ht="11.25" customHeight="1" x14ac:dyDescent="0.2">
      <c r="A271" s="21" t="s">
        <v>135</v>
      </c>
      <c r="B271" s="22"/>
      <c r="C271" s="22"/>
      <c r="D271" s="13">
        <f t="shared" si="24"/>
        <v>0</v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3"/>
    </row>
    <row r="272" spans="1:16" ht="22.5" customHeight="1" x14ac:dyDescent="0.2">
      <c r="A272" s="21" t="s">
        <v>42</v>
      </c>
      <c r="B272" s="22">
        <v>500</v>
      </c>
      <c r="C272" s="22">
        <v>0</v>
      </c>
      <c r="D272" s="13">
        <f t="shared" si="24"/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3">
        <v>0</v>
      </c>
    </row>
    <row r="273" spans="1:16" ht="11.25" customHeight="1" x14ac:dyDescent="0.2">
      <c r="A273" s="21" t="s">
        <v>43</v>
      </c>
      <c r="B273" s="22" t="s">
        <v>136</v>
      </c>
      <c r="C273" s="22">
        <v>1000</v>
      </c>
      <c r="D273" s="13">
        <f t="shared" si="24"/>
        <v>1000</v>
      </c>
      <c r="E273" s="22">
        <v>1000</v>
      </c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3"/>
    </row>
    <row r="274" spans="1:16" s="20" customFormat="1" x14ac:dyDescent="0.2">
      <c r="A274" s="17" t="s">
        <v>137</v>
      </c>
      <c r="B274" s="26">
        <v>230866.60000000003</v>
      </c>
      <c r="C274" s="27">
        <f>SUM(C275:C282)</f>
        <v>371000</v>
      </c>
      <c r="D274" s="14">
        <f t="shared" si="24"/>
        <v>370999.99999999994</v>
      </c>
      <c r="E274" s="18">
        <f>SUM(E275:E282)</f>
        <v>43333.3</v>
      </c>
      <c r="F274" s="18">
        <f t="shared" ref="F274:P274" si="32">SUM(F275:F282)</f>
        <v>28333.339999999997</v>
      </c>
      <c r="G274" s="18">
        <f t="shared" si="32"/>
        <v>31333.339999999997</v>
      </c>
      <c r="H274" s="18">
        <f t="shared" si="32"/>
        <v>28333.339999999997</v>
      </c>
      <c r="I274" s="18">
        <f t="shared" si="32"/>
        <v>41333.339999999997</v>
      </c>
      <c r="J274" s="18">
        <f t="shared" si="32"/>
        <v>28333.339999999997</v>
      </c>
      <c r="K274" s="18">
        <f t="shared" si="32"/>
        <v>28333.339999999997</v>
      </c>
      <c r="L274" s="18">
        <f t="shared" si="32"/>
        <v>28333.339999999997</v>
      </c>
      <c r="M274" s="18">
        <f t="shared" si="32"/>
        <v>28333.339999999997</v>
      </c>
      <c r="N274" s="18">
        <f t="shared" si="32"/>
        <v>28333.339999999997</v>
      </c>
      <c r="O274" s="18">
        <f t="shared" si="32"/>
        <v>28333.339999999997</v>
      </c>
      <c r="P274" s="19">
        <f t="shared" si="32"/>
        <v>28333.3</v>
      </c>
    </row>
    <row r="275" spans="1:16" ht="11.25" customHeight="1" x14ac:dyDescent="0.2">
      <c r="A275" s="21" t="s">
        <v>15</v>
      </c>
      <c r="B275" s="22">
        <v>810.02</v>
      </c>
      <c r="C275" s="22">
        <v>1000</v>
      </c>
      <c r="D275" s="13">
        <f t="shared" si="24"/>
        <v>1000</v>
      </c>
      <c r="E275" s="22">
        <v>1000</v>
      </c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3"/>
    </row>
    <row r="276" spans="1:16" ht="11.25" customHeight="1" x14ac:dyDescent="0.2">
      <c r="A276" s="21" t="s">
        <v>16</v>
      </c>
      <c r="B276" s="22">
        <v>9228.7999999999993</v>
      </c>
      <c r="C276" s="22">
        <v>9000</v>
      </c>
      <c r="D276" s="13">
        <f t="shared" si="24"/>
        <v>9000</v>
      </c>
      <c r="E276" s="22">
        <v>3000</v>
      </c>
      <c r="F276" s="22"/>
      <c r="G276" s="22">
        <v>3000</v>
      </c>
      <c r="H276" s="22"/>
      <c r="I276" s="22">
        <v>3000</v>
      </c>
      <c r="J276" s="22"/>
      <c r="K276" s="22"/>
      <c r="L276" s="22"/>
      <c r="M276" s="22"/>
      <c r="N276" s="22"/>
      <c r="O276" s="22"/>
      <c r="P276" s="23"/>
    </row>
    <row r="277" spans="1:16" ht="11.25" customHeight="1" x14ac:dyDescent="0.2">
      <c r="A277" s="21" t="s">
        <v>19</v>
      </c>
      <c r="B277" s="22">
        <v>758.29</v>
      </c>
      <c r="C277" s="22">
        <v>1000</v>
      </c>
      <c r="D277" s="13">
        <f t="shared" si="24"/>
        <v>1000</v>
      </c>
      <c r="E277" s="22">
        <v>1000</v>
      </c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3"/>
    </row>
    <row r="278" spans="1:16" ht="11.25" customHeight="1" x14ac:dyDescent="0.2">
      <c r="A278" s="21" t="s">
        <v>23</v>
      </c>
      <c r="B278" s="22">
        <v>4176</v>
      </c>
      <c r="C278" s="22">
        <v>50000</v>
      </c>
      <c r="D278" s="13">
        <f t="shared" si="24"/>
        <v>49999.999999999985</v>
      </c>
      <c r="E278" s="22">
        <v>4166.67</v>
      </c>
      <c r="F278" s="22">
        <v>4166.67</v>
      </c>
      <c r="G278" s="22">
        <v>4166.67</v>
      </c>
      <c r="H278" s="22">
        <v>4166.67</v>
      </c>
      <c r="I278" s="22">
        <v>4166.67</v>
      </c>
      <c r="J278" s="22">
        <v>4166.67</v>
      </c>
      <c r="K278" s="22">
        <v>4166.67</v>
      </c>
      <c r="L278" s="22">
        <v>4166.67</v>
      </c>
      <c r="M278" s="22">
        <v>4166.67</v>
      </c>
      <c r="N278" s="22">
        <v>4166.67</v>
      </c>
      <c r="O278" s="22">
        <v>4166.67</v>
      </c>
      <c r="P278" s="23">
        <v>4166.63</v>
      </c>
    </row>
    <row r="279" spans="1:16" ht="22.5" customHeight="1" x14ac:dyDescent="0.2">
      <c r="A279" s="21" t="s">
        <v>112</v>
      </c>
      <c r="B279" s="22">
        <v>422.01</v>
      </c>
      <c r="C279" s="22">
        <v>0</v>
      </c>
      <c r="D279" s="13">
        <f t="shared" si="24"/>
        <v>0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3"/>
    </row>
    <row r="280" spans="1:16" ht="11.25" customHeight="1" x14ac:dyDescent="0.2">
      <c r="A280" s="21" t="s">
        <v>138</v>
      </c>
      <c r="B280" s="22">
        <v>30900</v>
      </c>
      <c r="C280" s="22">
        <v>30000</v>
      </c>
      <c r="D280" s="13">
        <f t="shared" si="24"/>
        <v>30000</v>
      </c>
      <c r="E280" s="22">
        <v>2500</v>
      </c>
      <c r="F280" s="22">
        <v>2500</v>
      </c>
      <c r="G280" s="22">
        <v>2500</v>
      </c>
      <c r="H280" s="22">
        <v>2500</v>
      </c>
      <c r="I280" s="22">
        <v>2500</v>
      </c>
      <c r="J280" s="22">
        <v>2500</v>
      </c>
      <c r="K280" s="22">
        <v>2500</v>
      </c>
      <c r="L280" s="22">
        <v>2500</v>
      </c>
      <c r="M280" s="22">
        <v>2500</v>
      </c>
      <c r="N280" s="22">
        <v>2500</v>
      </c>
      <c r="O280" s="22">
        <v>2500</v>
      </c>
      <c r="P280" s="23">
        <v>2500</v>
      </c>
    </row>
    <row r="281" spans="1:16" ht="11.25" customHeight="1" x14ac:dyDescent="0.2">
      <c r="A281" s="21" t="s">
        <v>139</v>
      </c>
      <c r="B281" s="22"/>
      <c r="C281" s="22">
        <v>20000</v>
      </c>
      <c r="D281" s="13">
        <f t="shared" si="24"/>
        <v>20000</v>
      </c>
      <c r="E281" s="22">
        <v>10000</v>
      </c>
      <c r="F281" s="22"/>
      <c r="G281" s="22"/>
      <c r="H281" s="22"/>
      <c r="I281" s="22">
        <v>10000</v>
      </c>
      <c r="J281" s="22"/>
      <c r="K281" s="22"/>
      <c r="L281" s="22"/>
      <c r="M281" s="22"/>
      <c r="N281" s="22"/>
      <c r="O281" s="22"/>
      <c r="P281" s="23"/>
    </row>
    <row r="282" spans="1:16" ht="11.25" customHeight="1" x14ac:dyDescent="0.2">
      <c r="A282" s="21" t="s">
        <v>55</v>
      </c>
      <c r="B282" s="22">
        <v>184571.48000000004</v>
      </c>
      <c r="C282" s="22">
        <v>260000</v>
      </c>
      <c r="D282" s="13">
        <f t="shared" si="24"/>
        <v>259999.99999999994</v>
      </c>
      <c r="E282" s="22">
        <v>21666.63</v>
      </c>
      <c r="F282" s="22">
        <v>21666.67</v>
      </c>
      <c r="G282" s="22">
        <v>21666.67</v>
      </c>
      <c r="H282" s="22">
        <v>21666.67</v>
      </c>
      <c r="I282" s="22">
        <v>21666.67</v>
      </c>
      <c r="J282" s="22">
        <v>21666.67</v>
      </c>
      <c r="K282" s="22">
        <v>21666.67</v>
      </c>
      <c r="L282" s="22">
        <v>21666.67</v>
      </c>
      <c r="M282" s="22">
        <v>21666.67</v>
      </c>
      <c r="N282" s="22">
        <v>21666.67</v>
      </c>
      <c r="O282" s="22">
        <v>21666.67</v>
      </c>
      <c r="P282" s="23">
        <v>21666.67</v>
      </c>
    </row>
    <row r="283" spans="1:16" s="20" customFormat="1" x14ac:dyDescent="0.2">
      <c r="A283" s="17" t="s">
        <v>140</v>
      </c>
      <c r="B283" s="26">
        <v>56627.14</v>
      </c>
      <c r="C283" s="27">
        <f>SUM(C284:C287)</f>
        <v>85000</v>
      </c>
      <c r="D283" s="14">
        <f t="shared" si="24"/>
        <v>84999.999999999985</v>
      </c>
      <c r="E283" s="18">
        <f>SUM(E284:E287)</f>
        <v>11666.630000000001</v>
      </c>
      <c r="F283" s="18">
        <f t="shared" ref="F283:P283" si="33">SUM(F284:F287)</f>
        <v>6666.67</v>
      </c>
      <c r="G283" s="18">
        <f t="shared" si="33"/>
        <v>6666.67</v>
      </c>
      <c r="H283" s="18">
        <f t="shared" si="33"/>
        <v>6666.67</v>
      </c>
      <c r="I283" s="18">
        <f t="shared" si="33"/>
        <v>6666.67</v>
      </c>
      <c r="J283" s="18">
        <f t="shared" si="33"/>
        <v>6666.67</v>
      </c>
      <c r="K283" s="18">
        <f t="shared" si="33"/>
        <v>6666.67</v>
      </c>
      <c r="L283" s="18">
        <f t="shared" si="33"/>
        <v>6666.67</v>
      </c>
      <c r="M283" s="18">
        <f t="shared" si="33"/>
        <v>6666.67</v>
      </c>
      <c r="N283" s="18">
        <f t="shared" si="33"/>
        <v>6666.67</v>
      </c>
      <c r="O283" s="18">
        <f t="shared" si="33"/>
        <v>6666.67</v>
      </c>
      <c r="P283" s="19">
        <f t="shared" si="33"/>
        <v>6666.67</v>
      </c>
    </row>
    <row r="284" spans="1:16" ht="11.25" customHeight="1" x14ac:dyDescent="0.2">
      <c r="A284" s="21" t="s">
        <v>15</v>
      </c>
      <c r="B284" s="22">
        <v>4693.88</v>
      </c>
      <c r="C284" s="22">
        <v>4000</v>
      </c>
      <c r="D284" s="13">
        <f t="shared" si="24"/>
        <v>4000</v>
      </c>
      <c r="E284" s="22">
        <v>4000</v>
      </c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3"/>
    </row>
    <row r="285" spans="1:16" ht="11.25" customHeight="1" x14ac:dyDescent="0.2">
      <c r="A285" s="21" t="s">
        <v>19</v>
      </c>
      <c r="B285" s="22">
        <v>1037</v>
      </c>
      <c r="C285" s="22">
        <v>1000</v>
      </c>
      <c r="D285" s="13">
        <f t="shared" si="24"/>
        <v>1000</v>
      </c>
      <c r="E285" s="22">
        <v>1000</v>
      </c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3"/>
    </row>
    <row r="286" spans="1:16" ht="11.25" customHeight="1" x14ac:dyDescent="0.2">
      <c r="A286" s="21" t="s">
        <v>81</v>
      </c>
      <c r="B286" s="22">
        <v>20368.66</v>
      </c>
      <c r="C286" s="22">
        <v>20000</v>
      </c>
      <c r="D286" s="13">
        <f t="shared" si="24"/>
        <v>20000</v>
      </c>
      <c r="E286" s="22">
        <v>1666.63</v>
      </c>
      <c r="F286" s="22">
        <v>1666.67</v>
      </c>
      <c r="G286" s="22">
        <v>1666.67</v>
      </c>
      <c r="H286" s="22">
        <v>1666.67</v>
      </c>
      <c r="I286" s="22">
        <v>1666.67</v>
      </c>
      <c r="J286" s="22">
        <v>1666.67</v>
      </c>
      <c r="K286" s="22">
        <v>1666.67</v>
      </c>
      <c r="L286" s="22">
        <v>1666.67</v>
      </c>
      <c r="M286" s="22">
        <v>1666.67</v>
      </c>
      <c r="N286" s="22">
        <v>1666.67</v>
      </c>
      <c r="O286" s="22">
        <v>1666.67</v>
      </c>
      <c r="P286" s="23">
        <v>1666.67</v>
      </c>
    </row>
    <row r="287" spans="1:16" ht="11.25" customHeight="1" x14ac:dyDescent="0.2">
      <c r="A287" s="21" t="s">
        <v>55</v>
      </c>
      <c r="B287" s="22">
        <v>30527.599999999999</v>
      </c>
      <c r="C287" s="22">
        <v>60000</v>
      </c>
      <c r="D287" s="13">
        <f t="shared" si="24"/>
        <v>60000</v>
      </c>
      <c r="E287" s="22">
        <v>5000</v>
      </c>
      <c r="F287" s="22">
        <v>5000</v>
      </c>
      <c r="G287" s="22">
        <v>5000</v>
      </c>
      <c r="H287" s="22">
        <v>5000</v>
      </c>
      <c r="I287" s="22">
        <v>5000</v>
      </c>
      <c r="J287" s="22">
        <v>5000</v>
      </c>
      <c r="K287" s="22">
        <v>5000</v>
      </c>
      <c r="L287" s="22">
        <v>5000</v>
      </c>
      <c r="M287" s="22">
        <v>5000</v>
      </c>
      <c r="N287" s="22">
        <v>5000</v>
      </c>
      <c r="O287" s="22">
        <v>5000</v>
      </c>
      <c r="P287" s="23">
        <v>5000</v>
      </c>
    </row>
    <row r="288" spans="1:16" s="20" customFormat="1" x14ac:dyDescent="0.2">
      <c r="A288" s="17" t="s">
        <v>141</v>
      </c>
      <c r="B288" s="26">
        <v>12865278.74</v>
      </c>
      <c r="C288" s="27">
        <f>SUM(C289:C295)</f>
        <v>13480000</v>
      </c>
      <c r="D288" s="14">
        <f t="shared" si="24"/>
        <v>13480000.000000002</v>
      </c>
      <c r="E288" s="18">
        <f>SUM(E289:E295)</f>
        <v>24666.740000000005</v>
      </c>
      <c r="F288" s="18">
        <f t="shared" ref="F288:P288" si="34">SUM(F289:F295)</f>
        <v>14666.66</v>
      </c>
      <c r="G288" s="18">
        <f t="shared" si="34"/>
        <v>4366000</v>
      </c>
      <c r="H288" s="18">
        <f t="shared" si="34"/>
        <v>94666.66</v>
      </c>
      <c r="I288" s="18">
        <f t="shared" si="34"/>
        <v>14666.66</v>
      </c>
      <c r="J288" s="18">
        <f t="shared" si="34"/>
        <v>14666.66</v>
      </c>
      <c r="K288" s="18">
        <f t="shared" si="34"/>
        <v>4365999.99</v>
      </c>
      <c r="L288" s="18">
        <f t="shared" si="34"/>
        <v>94666.66</v>
      </c>
      <c r="M288" s="18">
        <f t="shared" si="34"/>
        <v>14666.66</v>
      </c>
      <c r="N288" s="18">
        <f t="shared" si="34"/>
        <v>14666.66</v>
      </c>
      <c r="O288" s="18">
        <f t="shared" si="34"/>
        <v>4445999.99</v>
      </c>
      <c r="P288" s="19">
        <f t="shared" si="34"/>
        <v>14666.66</v>
      </c>
    </row>
    <row r="289" spans="1:16" ht="11.25" customHeight="1" x14ac:dyDescent="0.2">
      <c r="A289" s="21" t="s">
        <v>15</v>
      </c>
      <c r="B289" s="22">
        <v>82988</v>
      </c>
      <c r="C289" s="22">
        <v>72000</v>
      </c>
      <c r="D289" s="13">
        <f t="shared" si="24"/>
        <v>72000</v>
      </c>
      <c r="E289" s="22">
        <f>+C289/12</f>
        <v>6000</v>
      </c>
      <c r="F289" s="22">
        <v>6000</v>
      </c>
      <c r="G289" s="22">
        <v>6000</v>
      </c>
      <c r="H289" s="22">
        <v>6000</v>
      </c>
      <c r="I289" s="22">
        <v>6000</v>
      </c>
      <c r="J289" s="22">
        <v>6000</v>
      </c>
      <c r="K289" s="22">
        <v>6000</v>
      </c>
      <c r="L289" s="22">
        <v>6000</v>
      </c>
      <c r="M289" s="22">
        <v>6000</v>
      </c>
      <c r="N289" s="22">
        <v>6000</v>
      </c>
      <c r="O289" s="22">
        <v>6000</v>
      </c>
      <c r="P289" s="23">
        <v>6000</v>
      </c>
    </row>
    <row r="290" spans="1:16" ht="11.25" customHeight="1" x14ac:dyDescent="0.2">
      <c r="A290" s="21" t="s">
        <v>16</v>
      </c>
      <c r="B290" s="22">
        <v>97782.2</v>
      </c>
      <c r="C290" s="22">
        <v>98000</v>
      </c>
      <c r="D290" s="13">
        <f t="shared" si="24"/>
        <v>97999.999999999985</v>
      </c>
      <c r="E290" s="22">
        <v>8166.63</v>
      </c>
      <c r="F290" s="22">
        <v>8166.67</v>
      </c>
      <c r="G290" s="22">
        <v>8166.67</v>
      </c>
      <c r="H290" s="22">
        <v>8166.67</v>
      </c>
      <c r="I290" s="22">
        <v>8166.67</v>
      </c>
      <c r="J290" s="22">
        <v>8166.67</v>
      </c>
      <c r="K290" s="22">
        <v>8166.67</v>
      </c>
      <c r="L290" s="22">
        <v>8166.67</v>
      </c>
      <c r="M290" s="22">
        <v>8166.67</v>
      </c>
      <c r="N290" s="22">
        <v>8166.67</v>
      </c>
      <c r="O290" s="22">
        <v>8166.67</v>
      </c>
      <c r="P290" s="23">
        <v>8166.67</v>
      </c>
    </row>
    <row r="291" spans="1:16" ht="11.25" customHeight="1" x14ac:dyDescent="0.2">
      <c r="A291" s="21" t="s">
        <v>19</v>
      </c>
      <c r="B291" s="22">
        <v>3604.14</v>
      </c>
      <c r="C291" s="22">
        <v>4000</v>
      </c>
      <c r="D291" s="13">
        <f t="shared" ref="D291:D354" si="35">SUM(E291:P291)</f>
        <v>3999.9999999999995</v>
      </c>
      <c r="E291" s="22">
        <v>333.37</v>
      </c>
      <c r="F291" s="22">
        <v>333.33</v>
      </c>
      <c r="G291" s="22">
        <v>333.33</v>
      </c>
      <c r="H291" s="22">
        <v>333.33</v>
      </c>
      <c r="I291" s="22">
        <v>333.33</v>
      </c>
      <c r="J291" s="22">
        <v>333.33</v>
      </c>
      <c r="K291" s="22">
        <v>333.33</v>
      </c>
      <c r="L291" s="22">
        <v>333.33</v>
      </c>
      <c r="M291" s="22">
        <v>333.33</v>
      </c>
      <c r="N291" s="22">
        <v>333.33</v>
      </c>
      <c r="O291" s="22">
        <v>333.33</v>
      </c>
      <c r="P291" s="23">
        <v>333.33</v>
      </c>
    </row>
    <row r="292" spans="1:16" ht="11.25" customHeight="1" x14ac:dyDescent="0.2">
      <c r="A292" s="21" t="s">
        <v>28</v>
      </c>
      <c r="B292" s="22">
        <v>870</v>
      </c>
      <c r="C292" s="22">
        <v>1000</v>
      </c>
      <c r="D292" s="13">
        <f t="shared" si="35"/>
        <v>1000.0000000000001</v>
      </c>
      <c r="E292" s="22">
        <v>83.37</v>
      </c>
      <c r="F292" s="22">
        <v>83.33</v>
      </c>
      <c r="G292" s="22">
        <v>83.33</v>
      </c>
      <c r="H292" s="22">
        <v>83.33</v>
      </c>
      <c r="I292" s="22">
        <v>83.33</v>
      </c>
      <c r="J292" s="22">
        <v>83.33</v>
      </c>
      <c r="K292" s="22">
        <v>83.33</v>
      </c>
      <c r="L292" s="22">
        <v>83.33</v>
      </c>
      <c r="M292" s="22">
        <v>83.33</v>
      </c>
      <c r="N292" s="22">
        <v>83.33</v>
      </c>
      <c r="O292" s="22">
        <v>83.33</v>
      </c>
      <c r="P292" s="23">
        <v>83.33</v>
      </c>
    </row>
    <row r="293" spans="1:16" ht="11.25" customHeight="1" x14ac:dyDescent="0.2">
      <c r="A293" s="21" t="s">
        <v>36</v>
      </c>
      <c r="B293" s="22">
        <v>69368</v>
      </c>
      <c r="C293" s="22">
        <v>1000</v>
      </c>
      <c r="D293" s="13">
        <f t="shared" si="35"/>
        <v>1000.0000000000001</v>
      </c>
      <c r="E293" s="22">
        <v>83.37</v>
      </c>
      <c r="F293" s="22">
        <v>83.33</v>
      </c>
      <c r="G293" s="22">
        <v>83.33</v>
      </c>
      <c r="H293" s="22">
        <v>83.33</v>
      </c>
      <c r="I293" s="22">
        <v>83.33</v>
      </c>
      <c r="J293" s="22">
        <v>83.33</v>
      </c>
      <c r="K293" s="22">
        <v>83.33</v>
      </c>
      <c r="L293" s="22">
        <v>83.33</v>
      </c>
      <c r="M293" s="22">
        <v>83.33</v>
      </c>
      <c r="N293" s="22">
        <v>83.33</v>
      </c>
      <c r="O293" s="22">
        <v>83.33</v>
      </c>
      <c r="P293" s="23">
        <v>83.33</v>
      </c>
    </row>
    <row r="294" spans="1:16" ht="11.25" customHeight="1" x14ac:dyDescent="0.2">
      <c r="A294" s="21" t="s">
        <v>52</v>
      </c>
      <c r="B294" s="22">
        <v>165666.4</v>
      </c>
      <c r="C294" s="22">
        <v>250000</v>
      </c>
      <c r="D294" s="13">
        <f t="shared" si="35"/>
        <v>250000</v>
      </c>
      <c r="E294" s="22">
        <v>10000</v>
      </c>
      <c r="F294" s="22"/>
      <c r="G294" s="22"/>
      <c r="H294" s="22">
        <v>80000</v>
      </c>
      <c r="I294" s="22"/>
      <c r="J294" s="22"/>
      <c r="K294" s="22"/>
      <c r="L294" s="22">
        <v>80000</v>
      </c>
      <c r="M294" s="22"/>
      <c r="N294" s="22"/>
      <c r="O294" s="22">
        <v>80000</v>
      </c>
      <c r="P294" s="23"/>
    </row>
    <row r="295" spans="1:16" ht="11.25" customHeight="1" x14ac:dyDescent="0.2">
      <c r="A295" s="21" t="s">
        <v>142</v>
      </c>
      <c r="B295" s="22">
        <v>12445000</v>
      </c>
      <c r="C295" s="22">
        <v>13054000</v>
      </c>
      <c r="D295" s="13">
        <f t="shared" si="35"/>
        <v>13054000</v>
      </c>
      <c r="E295" s="22"/>
      <c r="F295" s="22"/>
      <c r="G295" s="22">
        <v>4351333.34</v>
      </c>
      <c r="H295" s="22"/>
      <c r="I295" s="22"/>
      <c r="J295" s="22"/>
      <c r="K295" s="22">
        <v>4351333.33</v>
      </c>
      <c r="L295" s="22"/>
      <c r="M295" s="22"/>
      <c r="N295" s="22"/>
      <c r="O295" s="22">
        <v>4351333.33</v>
      </c>
      <c r="P295" s="23"/>
    </row>
    <row r="296" spans="1:16" s="20" customFormat="1" x14ac:dyDescent="0.2">
      <c r="A296" s="17" t="s">
        <v>143</v>
      </c>
      <c r="B296" s="26">
        <v>9123893.1400000006</v>
      </c>
      <c r="C296" s="27">
        <f>SUM(C297:C304)</f>
        <v>9974000</v>
      </c>
      <c r="D296" s="14">
        <f t="shared" si="35"/>
        <v>9974000</v>
      </c>
      <c r="E296" s="18">
        <f>SUM(E297:E304)</f>
        <v>839750</v>
      </c>
      <c r="F296" s="18">
        <f t="shared" ref="F296:P296" si="36">SUM(F297:F304)</f>
        <v>830750</v>
      </c>
      <c r="G296" s="18">
        <f t="shared" si="36"/>
        <v>830750</v>
      </c>
      <c r="H296" s="18">
        <f t="shared" si="36"/>
        <v>830750</v>
      </c>
      <c r="I296" s="18">
        <f t="shared" si="36"/>
        <v>830750</v>
      </c>
      <c r="J296" s="18">
        <f t="shared" si="36"/>
        <v>830750</v>
      </c>
      <c r="K296" s="18">
        <f t="shared" si="36"/>
        <v>830750</v>
      </c>
      <c r="L296" s="18">
        <f t="shared" si="36"/>
        <v>830750</v>
      </c>
      <c r="M296" s="18">
        <f t="shared" si="36"/>
        <v>830750</v>
      </c>
      <c r="N296" s="18">
        <f t="shared" si="36"/>
        <v>828750</v>
      </c>
      <c r="O296" s="18">
        <f t="shared" si="36"/>
        <v>830750</v>
      </c>
      <c r="P296" s="19">
        <f t="shared" si="36"/>
        <v>828750</v>
      </c>
    </row>
    <row r="297" spans="1:16" ht="11.25" customHeight="1" x14ac:dyDescent="0.2">
      <c r="A297" s="21" t="s">
        <v>15</v>
      </c>
      <c r="B297" s="22">
        <v>1667.37</v>
      </c>
      <c r="C297" s="22"/>
      <c r="D297" s="13">
        <f t="shared" si="35"/>
        <v>0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3"/>
    </row>
    <row r="298" spans="1:16" ht="11.25" customHeight="1" x14ac:dyDescent="0.2">
      <c r="A298" s="21" t="s">
        <v>19</v>
      </c>
      <c r="B298" s="22">
        <v>359.14</v>
      </c>
      <c r="C298" s="22"/>
      <c r="D298" s="13">
        <f t="shared" si="35"/>
        <v>0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3"/>
    </row>
    <row r="299" spans="1:16" ht="45" customHeight="1" x14ac:dyDescent="0.2">
      <c r="A299" s="21" t="s">
        <v>115</v>
      </c>
      <c r="B299" s="22">
        <v>5100</v>
      </c>
      <c r="C299" s="22">
        <v>2000</v>
      </c>
      <c r="D299" s="13">
        <f t="shared" si="35"/>
        <v>2000</v>
      </c>
      <c r="E299" s="22">
        <v>2000</v>
      </c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3"/>
    </row>
    <row r="300" spans="1:16" ht="22.5" customHeight="1" x14ac:dyDescent="0.2">
      <c r="A300" s="21" t="s">
        <v>112</v>
      </c>
      <c r="B300" s="22">
        <v>6608.52</v>
      </c>
      <c r="C300" s="22">
        <v>1000</v>
      </c>
      <c r="D300" s="13">
        <f t="shared" si="35"/>
        <v>1000</v>
      </c>
      <c r="E300" s="22">
        <v>1000</v>
      </c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3"/>
    </row>
    <row r="301" spans="1:16" ht="11.25" customHeight="1" x14ac:dyDescent="0.2">
      <c r="A301" s="21" t="s">
        <v>43</v>
      </c>
      <c r="B301" s="22">
        <v>1526</v>
      </c>
      <c r="C301" s="22"/>
      <c r="D301" s="13">
        <f t="shared" si="35"/>
        <v>0</v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3"/>
    </row>
    <row r="302" spans="1:16" ht="11.25" customHeight="1" x14ac:dyDescent="0.2">
      <c r="A302" s="21" t="s">
        <v>55</v>
      </c>
      <c r="B302" s="22">
        <v>6293138.5</v>
      </c>
      <c r="C302" s="22">
        <v>9945000</v>
      </c>
      <c r="D302" s="13">
        <f t="shared" si="35"/>
        <v>9945000</v>
      </c>
      <c r="E302" s="22">
        <v>828750</v>
      </c>
      <c r="F302" s="22">
        <v>828750</v>
      </c>
      <c r="G302" s="22">
        <v>828750</v>
      </c>
      <c r="H302" s="22">
        <v>828750</v>
      </c>
      <c r="I302" s="22">
        <v>828750</v>
      </c>
      <c r="J302" s="22">
        <v>828750</v>
      </c>
      <c r="K302" s="22">
        <v>828750</v>
      </c>
      <c r="L302" s="22">
        <v>828750</v>
      </c>
      <c r="M302" s="22">
        <v>828750</v>
      </c>
      <c r="N302" s="22">
        <v>828750</v>
      </c>
      <c r="O302" s="22">
        <v>828750</v>
      </c>
      <c r="P302" s="23">
        <v>828750</v>
      </c>
    </row>
    <row r="303" spans="1:16" ht="11.25" customHeight="1" x14ac:dyDescent="0.2">
      <c r="A303" s="21" t="s">
        <v>144</v>
      </c>
      <c r="B303" s="22">
        <v>2747436</v>
      </c>
      <c r="C303" s="22">
        <v>20000</v>
      </c>
      <c r="D303" s="13">
        <f t="shared" si="35"/>
        <v>20000</v>
      </c>
      <c r="E303" s="22">
        <v>2000</v>
      </c>
      <c r="F303" s="22">
        <v>2000</v>
      </c>
      <c r="G303" s="22">
        <v>2000</v>
      </c>
      <c r="H303" s="22">
        <v>2000</v>
      </c>
      <c r="I303" s="22">
        <v>2000</v>
      </c>
      <c r="J303" s="22">
        <v>2000</v>
      </c>
      <c r="K303" s="22">
        <v>2000</v>
      </c>
      <c r="L303" s="22">
        <v>2000</v>
      </c>
      <c r="M303" s="22">
        <v>2000</v>
      </c>
      <c r="N303" s="22"/>
      <c r="O303" s="22">
        <v>2000</v>
      </c>
      <c r="P303" s="23"/>
    </row>
    <row r="304" spans="1:16" ht="11.25" customHeight="1" x14ac:dyDescent="0.2">
      <c r="A304" s="21" t="s">
        <v>60</v>
      </c>
      <c r="B304" s="22">
        <v>68057.61</v>
      </c>
      <c r="C304" s="22">
        <v>6000</v>
      </c>
      <c r="D304" s="13">
        <f t="shared" si="35"/>
        <v>6000</v>
      </c>
      <c r="E304" s="22">
        <v>6000</v>
      </c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3"/>
    </row>
    <row r="305" spans="1:16" s="20" customFormat="1" x14ac:dyDescent="0.2">
      <c r="A305" s="17" t="s">
        <v>145</v>
      </c>
      <c r="B305" s="26">
        <v>931817.41</v>
      </c>
      <c r="C305" s="27">
        <f>SUM(C306:C318)</f>
        <v>342100</v>
      </c>
      <c r="D305" s="14">
        <f t="shared" si="35"/>
        <v>342100</v>
      </c>
      <c r="E305" s="18">
        <f>SUM(E306:E318)</f>
        <v>153100</v>
      </c>
      <c r="F305" s="18">
        <f t="shared" ref="F305:P305" si="37">SUM(F306:F318)</f>
        <v>140000</v>
      </c>
      <c r="G305" s="18">
        <f t="shared" si="37"/>
        <v>49000</v>
      </c>
      <c r="H305" s="18">
        <f t="shared" si="37"/>
        <v>0</v>
      </c>
      <c r="I305" s="18">
        <f t="shared" si="37"/>
        <v>0</v>
      </c>
      <c r="J305" s="18">
        <f t="shared" si="37"/>
        <v>0</v>
      </c>
      <c r="K305" s="18">
        <f t="shared" si="37"/>
        <v>0</v>
      </c>
      <c r="L305" s="18">
        <f t="shared" si="37"/>
        <v>0</v>
      </c>
      <c r="M305" s="18">
        <f t="shared" si="37"/>
        <v>0</v>
      </c>
      <c r="N305" s="18">
        <f t="shared" si="37"/>
        <v>0</v>
      </c>
      <c r="O305" s="18">
        <f t="shared" si="37"/>
        <v>0</v>
      </c>
      <c r="P305" s="19">
        <f t="shared" si="37"/>
        <v>0</v>
      </c>
    </row>
    <row r="306" spans="1:16" ht="11.25" customHeight="1" x14ac:dyDescent="0.2">
      <c r="A306" s="21" t="s">
        <v>16</v>
      </c>
      <c r="B306" s="22">
        <v>2320</v>
      </c>
      <c r="C306" s="22">
        <v>2000</v>
      </c>
      <c r="D306" s="13">
        <f t="shared" si="35"/>
        <v>2000</v>
      </c>
      <c r="E306" s="22">
        <v>2000</v>
      </c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3"/>
    </row>
    <row r="307" spans="1:16" ht="11.25" customHeight="1" x14ac:dyDescent="0.2">
      <c r="A307" s="21" t="s">
        <v>18</v>
      </c>
      <c r="B307" s="22">
        <v>0</v>
      </c>
      <c r="C307" s="22"/>
      <c r="D307" s="13">
        <f t="shared" si="35"/>
        <v>0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3"/>
    </row>
    <row r="308" spans="1:16" ht="11.25" customHeight="1" x14ac:dyDescent="0.2">
      <c r="A308" s="21" t="s">
        <v>19</v>
      </c>
      <c r="B308" s="22">
        <v>9557.91</v>
      </c>
      <c r="C308" s="22">
        <v>1000</v>
      </c>
      <c r="D308" s="13">
        <f t="shared" si="35"/>
        <v>1000</v>
      </c>
      <c r="E308" s="22">
        <v>1000</v>
      </c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3"/>
    </row>
    <row r="309" spans="1:16" ht="11.25" customHeight="1" x14ac:dyDescent="0.2">
      <c r="A309" s="21" t="s">
        <v>20</v>
      </c>
      <c r="B309" s="22">
        <v>59.16</v>
      </c>
      <c r="C309" s="22">
        <v>100</v>
      </c>
      <c r="D309" s="13">
        <f t="shared" si="35"/>
        <v>100</v>
      </c>
      <c r="E309" s="22">
        <v>100</v>
      </c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3"/>
    </row>
    <row r="310" spans="1:16" ht="33.75" customHeight="1" x14ac:dyDescent="0.2">
      <c r="A310" s="21" t="s">
        <v>131</v>
      </c>
      <c r="B310" s="22">
        <v>0</v>
      </c>
      <c r="C310" s="22"/>
      <c r="D310" s="13">
        <f t="shared" si="35"/>
        <v>0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3"/>
    </row>
    <row r="311" spans="1:16" ht="22.5" customHeight="1" x14ac:dyDescent="0.2">
      <c r="A311" s="21" t="s">
        <v>146</v>
      </c>
      <c r="B311" s="22">
        <v>0</v>
      </c>
      <c r="C311" s="22"/>
      <c r="D311" s="13">
        <f t="shared" si="35"/>
        <v>0</v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3"/>
    </row>
    <row r="312" spans="1:16" ht="33.75" customHeight="1" x14ac:dyDescent="0.2">
      <c r="A312" s="21" t="s">
        <v>24</v>
      </c>
      <c r="B312" s="22">
        <v>5100</v>
      </c>
      <c r="C312" s="22">
        <v>8000</v>
      </c>
      <c r="D312" s="13">
        <f t="shared" si="35"/>
        <v>8000</v>
      </c>
      <c r="E312" s="22">
        <v>8000</v>
      </c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3"/>
    </row>
    <row r="313" spans="1:16" ht="11.25" customHeight="1" x14ac:dyDescent="0.2">
      <c r="A313" s="21" t="s">
        <v>147</v>
      </c>
      <c r="B313" s="22">
        <v>16704</v>
      </c>
      <c r="C313" s="22">
        <v>0</v>
      </c>
      <c r="D313" s="13">
        <f t="shared" si="35"/>
        <v>0</v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3"/>
    </row>
    <row r="314" spans="1:16" ht="33.75" customHeight="1" x14ac:dyDescent="0.2">
      <c r="A314" s="21" t="s">
        <v>39</v>
      </c>
      <c r="B314" s="22">
        <v>10027.040000000001</v>
      </c>
      <c r="C314" s="22">
        <v>2000</v>
      </c>
      <c r="D314" s="13">
        <f t="shared" si="35"/>
        <v>2000</v>
      </c>
      <c r="E314" s="22">
        <v>2000</v>
      </c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3"/>
    </row>
    <row r="315" spans="1:16" ht="11.25" customHeight="1" x14ac:dyDescent="0.2">
      <c r="A315" s="21" t="s">
        <v>52</v>
      </c>
      <c r="B315" s="22">
        <v>18096</v>
      </c>
      <c r="C315" s="22">
        <v>0</v>
      </c>
      <c r="D315" s="13">
        <f t="shared" si="35"/>
        <v>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3"/>
    </row>
    <row r="316" spans="1:16" ht="11.25" customHeight="1" x14ac:dyDescent="0.2">
      <c r="A316" s="21" t="s">
        <v>55</v>
      </c>
      <c r="B316" s="22">
        <v>787825.3</v>
      </c>
      <c r="C316" s="22">
        <v>329000</v>
      </c>
      <c r="D316" s="13">
        <f t="shared" si="35"/>
        <v>329000</v>
      </c>
      <c r="E316" s="22">
        <v>140000</v>
      </c>
      <c r="F316" s="22">
        <v>140000</v>
      </c>
      <c r="G316" s="22">
        <v>49000</v>
      </c>
      <c r="H316" s="22"/>
      <c r="I316" s="22"/>
      <c r="J316" s="22"/>
      <c r="K316" s="22"/>
      <c r="L316" s="22"/>
      <c r="M316" s="22"/>
      <c r="N316" s="22"/>
      <c r="O316" s="22"/>
      <c r="P316" s="23"/>
    </row>
    <row r="317" spans="1:16" ht="11.25" customHeight="1" x14ac:dyDescent="0.2">
      <c r="A317" s="21" t="s">
        <v>92</v>
      </c>
      <c r="B317" s="22">
        <v>12644</v>
      </c>
      <c r="C317" s="22">
        <v>0</v>
      </c>
      <c r="D317" s="13">
        <f t="shared" si="35"/>
        <v>0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3"/>
    </row>
    <row r="318" spans="1:16" ht="11.25" customHeight="1" x14ac:dyDescent="0.2">
      <c r="A318" s="21" t="s">
        <v>117</v>
      </c>
      <c r="B318" s="22">
        <v>69484</v>
      </c>
      <c r="C318" s="22">
        <v>0</v>
      </c>
      <c r="D318" s="13">
        <f t="shared" si="35"/>
        <v>0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3"/>
    </row>
    <row r="319" spans="1:16" s="20" customFormat="1" x14ac:dyDescent="0.2">
      <c r="A319" s="17" t="s">
        <v>148</v>
      </c>
      <c r="B319" s="26">
        <v>107595.35999999999</v>
      </c>
      <c r="C319" s="27">
        <f>SUM(C320:C339)</f>
        <v>134300</v>
      </c>
      <c r="D319" s="14">
        <f t="shared" si="35"/>
        <v>134300</v>
      </c>
      <c r="E319" s="18">
        <f>SUM(E320:E339)</f>
        <v>22450</v>
      </c>
      <c r="F319" s="18">
        <f t="shared" ref="F319:P319" si="38">SUM(F320:F339)</f>
        <v>10950</v>
      </c>
      <c r="G319" s="18">
        <f t="shared" si="38"/>
        <v>17950</v>
      </c>
      <c r="H319" s="18">
        <f t="shared" si="38"/>
        <v>10950</v>
      </c>
      <c r="I319" s="18">
        <f t="shared" si="38"/>
        <v>10450</v>
      </c>
      <c r="J319" s="18">
        <f t="shared" si="38"/>
        <v>9450</v>
      </c>
      <c r="K319" s="18">
        <f t="shared" si="38"/>
        <v>10450</v>
      </c>
      <c r="L319" s="18">
        <f t="shared" si="38"/>
        <v>8450</v>
      </c>
      <c r="M319" s="18">
        <f t="shared" si="38"/>
        <v>9450</v>
      </c>
      <c r="N319" s="18">
        <f t="shared" si="38"/>
        <v>7250</v>
      </c>
      <c r="O319" s="18">
        <f t="shared" si="38"/>
        <v>9250</v>
      </c>
      <c r="P319" s="19">
        <f t="shared" si="38"/>
        <v>7250</v>
      </c>
    </row>
    <row r="320" spans="1:16" ht="11.25" customHeight="1" x14ac:dyDescent="0.2">
      <c r="A320" s="21" t="s">
        <v>15</v>
      </c>
      <c r="B320" s="22">
        <v>14399.279999999999</v>
      </c>
      <c r="C320" s="22">
        <v>12000</v>
      </c>
      <c r="D320" s="13">
        <f t="shared" si="35"/>
        <v>12000</v>
      </c>
      <c r="E320" s="22">
        <v>1000</v>
      </c>
      <c r="F320" s="22">
        <v>1000</v>
      </c>
      <c r="G320" s="22">
        <v>1000</v>
      </c>
      <c r="H320" s="22">
        <v>1000</v>
      </c>
      <c r="I320" s="22">
        <v>1000</v>
      </c>
      <c r="J320" s="22">
        <v>1000</v>
      </c>
      <c r="K320" s="22">
        <v>1000</v>
      </c>
      <c r="L320" s="22">
        <v>1000</v>
      </c>
      <c r="M320" s="22">
        <v>1000</v>
      </c>
      <c r="N320" s="22">
        <v>1000</v>
      </c>
      <c r="O320" s="22">
        <v>1000</v>
      </c>
      <c r="P320" s="23">
        <v>1000</v>
      </c>
    </row>
    <row r="321" spans="1:16" ht="11.25" customHeight="1" x14ac:dyDescent="0.2">
      <c r="A321" s="21" t="s">
        <v>16</v>
      </c>
      <c r="B321" s="22">
        <v>8003.4000000000005</v>
      </c>
      <c r="C321" s="22">
        <v>8000</v>
      </c>
      <c r="D321" s="13">
        <f t="shared" si="35"/>
        <v>8000</v>
      </c>
      <c r="E321" s="22">
        <v>1000</v>
      </c>
      <c r="F321" s="22">
        <v>1000</v>
      </c>
      <c r="G321" s="22">
        <v>1000</v>
      </c>
      <c r="H321" s="22">
        <v>1000</v>
      </c>
      <c r="I321" s="22">
        <v>1000</v>
      </c>
      <c r="J321" s="22">
        <v>1000</v>
      </c>
      <c r="K321" s="22">
        <v>1000</v>
      </c>
      <c r="L321" s="22">
        <v>1000</v>
      </c>
      <c r="M321" s="22"/>
      <c r="N321" s="22"/>
      <c r="O321" s="22"/>
      <c r="P321" s="23"/>
    </row>
    <row r="322" spans="1:16" ht="22.5" customHeight="1" x14ac:dyDescent="0.2">
      <c r="A322" s="21" t="s">
        <v>17</v>
      </c>
      <c r="B322" s="22">
        <v>2157</v>
      </c>
      <c r="C322" s="22">
        <v>500</v>
      </c>
      <c r="D322" s="13">
        <f t="shared" si="35"/>
        <v>500</v>
      </c>
      <c r="E322" s="22">
        <v>500</v>
      </c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3"/>
    </row>
    <row r="323" spans="1:16" ht="11.25" customHeight="1" x14ac:dyDescent="0.2">
      <c r="A323" s="21" t="s">
        <v>18</v>
      </c>
      <c r="B323" s="22">
        <v>0</v>
      </c>
      <c r="C323" s="22"/>
      <c r="D323" s="13">
        <f t="shared" si="35"/>
        <v>0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3"/>
    </row>
    <row r="324" spans="1:16" ht="11.25" customHeight="1" x14ac:dyDescent="0.2">
      <c r="A324" s="21" t="s">
        <v>19</v>
      </c>
      <c r="B324" s="22">
        <v>1499.3</v>
      </c>
      <c r="C324" s="22">
        <v>1800</v>
      </c>
      <c r="D324" s="13">
        <f t="shared" si="35"/>
        <v>1800</v>
      </c>
      <c r="E324" s="22">
        <v>200</v>
      </c>
      <c r="F324" s="22">
        <v>200</v>
      </c>
      <c r="G324" s="22">
        <v>200</v>
      </c>
      <c r="H324" s="22">
        <v>200</v>
      </c>
      <c r="I324" s="22">
        <v>200</v>
      </c>
      <c r="J324" s="22">
        <v>200</v>
      </c>
      <c r="K324" s="22">
        <v>200</v>
      </c>
      <c r="L324" s="22">
        <v>200</v>
      </c>
      <c r="M324" s="22">
        <v>200</v>
      </c>
      <c r="N324" s="22"/>
      <c r="O324" s="22"/>
      <c r="P324" s="23"/>
    </row>
    <row r="325" spans="1:16" ht="11.25" customHeight="1" x14ac:dyDescent="0.2">
      <c r="A325" s="21" t="s">
        <v>20</v>
      </c>
      <c r="B325" s="22">
        <v>28588.629999999997</v>
      </c>
      <c r="C325" s="22">
        <v>45000</v>
      </c>
      <c r="D325" s="13">
        <f t="shared" si="35"/>
        <v>45000</v>
      </c>
      <c r="E325" s="22">
        <v>3750</v>
      </c>
      <c r="F325" s="22">
        <v>3750</v>
      </c>
      <c r="G325" s="22">
        <v>3750</v>
      </c>
      <c r="H325" s="22">
        <v>3750</v>
      </c>
      <c r="I325" s="22">
        <v>3750</v>
      </c>
      <c r="J325" s="22">
        <v>3750</v>
      </c>
      <c r="K325" s="22">
        <v>3750</v>
      </c>
      <c r="L325" s="22">
        <v>3750</v>
      </c>
      <c r="M325" s="22">
        <v>3750</v>
      </c>
      <c r="N325" s="22">
        <v>3750</v>
      </c>
      <c r="O325" s="22">
        <v>3750</v>
      </c>
      <c r="P325" s="23">
        <v>3750</v>
      </c>
    </row>
    <row r="326" spans="1:16" ht="11.25" customHeight="1" x14ac:dyDescent="0.2">
      <c r="A326" s="21" t="s">
        <v>149</v>
      </c>
      <c r="B326" s="22">
        <v>0</v>
      </c>
      <c r="C326" s="22"/>
      <c r="D326" s="13">
        <f t="shared" si="35"/>
        <v>0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3"/>
    </row>
    <row r="327" spans="1:16" ht="22.5" customHeight="1" x14ac:dyDescent="0.2">
      <c r="A327" s="21" t="s">
        <v>22</v>
      </c>
      <c r="B327" s="22">
        <v>4020.4599999999996</v>
      </c>
      <c r="C327" s="22">
        <v>5000</v>
      </c>
      <c r="D327" s="13">
        <f t="shared" si="35"/>
        <v>5000</v>
      </c>
      <c r="E327" s="22">
        <v>2500</v>
      </c>
      <c r="F327" s="22"/>
      <c r="G327" s="22">
        <v>2500</v>
      </c>
      <c r="H327" s="22"/>
      <c r="I327" s="22"/>
      <c r="J327" s="22"/>
      <c r="K327" s="22"/>
      <c r="L327" s="22"/>
      <c r="M327" s="22"/>
      <c r="N327" s="22"/>
      <c r="O327" s="22"/>
      <c r="P327" s="23"/>
    </row>
    <row r="328" spans="1:16" ht="33.75" customHeight="1" x14ac:dyDescent="0.2">
      <c r="A328" s="21" t="s">
        <v>24</v>
      </c>
      <c r="B328" s="22">
        <v>12450.909999999998</v>
      </c>
      <c r="C328" s="22">
        <v>15000</v>
      </c>
      <c r="D328" s="13">
        <f t="shared" si="35"/>
        <v>15000</v>
      </c>
      <c r="E328" s="22">
        <v>2000</v>
      </c>
      <c r="F328" s="22">
        <v>1000</v>
      </c>
      <c r="G328" s="22">
        <v>2000</v>
      </c>
      <c r="H328" s="22">
        <v>1000</v>
      </c>
      <c r="I328" s="22">
        <v>2000</v>
      </c>
      <c r="J328" s="22">
        <v>1000</v>
      </c>
      <c r="K328" s="22">
        <v>2000</v>
      </c>
      <c r="L328" s="22"/>
      <c r="M328" s="22">
        <v>2000</v>
      </c>
      <c r="N328" s="22"/>
      <c r="O328" s="22">
        <v>2000</v>
      </c>
      <c r="P328" s="23"/>
    </row>
    <row r="329" spans="1:16" ht="11.25" customHeight="1" x14ac:dyDescent="0.2">
      <c r="A329" s="21" t="s">
        <v>25</v>
      </c>
      <c r="B329" s="22">
        <v>0</v>
      </c>
      <c r="C329" s="22">
        <v>10000</v>
      </c>
      <c r="D329" s="13">
        <f t="shared" si="35"/>
        <v>10000</v>
      </c>
      <c r="E329" s="22">
        <v>5000</v>
      </c>
      <c r="F329" s="22"/>
      <c r="G329" s="22">
        <v>5000</v>
      </c>
      <c r="H329" s="22"/>
      <c r="I329" s="22"/>
      <c r="J329" s="22"/>
      <c r="K329" s="22"/>
      <c r="L329" s="22"/>
      <c r="M329" s="22"/>
      <c r="N329" s="22"/>
      <c r="O329" s="22"/>
      <c r="P329" s="23"/>
    </row>
    <row r="330" spans="1:16" ht="11.25" customHeight="1" x14ac:dyDescent="0.2">
      <c r="A330" s="21" t="s">
        <v>127</v>
      </c>
      <c r="B330" s="22">
        <v>3690</v>
      </c>
      <c r="C330" s="22" t="s">
        <v>150</v>
      </c>
      <c r="D330" s="13">
        <f t="shared" si="35"/>
        <v>0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3"/>
    </row>
    <row r="331" spans="1:16" ht="11.25" customHeight="1" x14ac:dyDescent="0.2">
      <c r="A331" s="21" t="s">
        <v>151</v>
      </c>
      <c r="B331" s="22">
        <v>751.68</v>
      </c>
      <c r="C331" s="22">
        <v>0</v>
      </c>
      <c r="D331" s="13">
        <f t="shared" si="35"/>
        <v>0</v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3"/>
    </row>
    <row r="332" spans="1:16" ht="11.25" customHeight="1" x14ac:dyDescent="0.2">
      <c r="A332" s="21" t="s">
        <v>30</v>
      </c>
      <c r="B332" s="22">
        <v>1174.77</v>
      </c>
      <c r="C332" s="22">
        <v>3000</v>
      </c>
      <c r="D332" s="13">
        <f t="shared" si="35"/>
        <v>3000</v>
      </c>
      <c r="E332" s="22"/>
      <c r="F332" s="22">
        <v>1500</v>
      </c>
      <c r="G332" s="22"/>
      <c r="H332" s="22">
        <v>1500</v>
      </c>
      <c r="I332" s="22"/>
      <c r="J332" s="22"/>
      <c r="K332" s="22"/>
      <c r="L332" s="22"/>
      <c r="M332" s="22"/>
      <c r="N332" s="22"/>
      <c r="O332" s="22"/>
      <c r="P332" s="23"/>
    </row>
    <row r="333" spans="1:16" ht="11.25" customHeight="1" x14ac:dyDescent="0.2">
      <c r="A333" s="21" t="s">
        <v>31</v>
      </c>
      <c r="B333" s="22"/>
      <c r="C333" s="22"/>
      <c r="D333" s="13">
        <f t="shared" si="35"/>
        <v>0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3"/>
    </row>
    <row r="334" spans="1:16" ht="11.25" customHeight="1" x14ac:dyDescent="0.2">
      <c r="A334" s="21" t="s">
        <v>37</v>
      </c>
      <c r="B334" s="22">
        <v>0</v>
      </c>
      <c r="C334" s="22"/>
      <c r="D334" s="13">
        <f t="shared" si="35"/>
        <v>0</v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3"/>
    </row>
    <row r="335" spans="1:16" ht="33.75" customHeight="1" x14ac:dyDescent="0.2">
      <c r="A335" s="21" t="s">
        <v>39</v>
      </c>
      <c r="B335" s="22">
        <v>881</v>
      </c>
      <c r="C335" s="22">
        <v>1000</v>
      </c>
      <c r="D335" s="13">
        <f t="shared" si="35"/>
        <v>1000</v>
      </c>
      <c r="E335" s="22">
        <v>1000</v>
      </c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3"/>
    </row>
    <row r="336" spans="1:16" ht="22.5" customHeight="1" x14ac:dyDescent="0.2">
      <c r="A336" s="21" t="s">
        <v>42</v>
      </c>
      <c r="B336" s="22">
        <v>100</v>
      </c>
      <c r="C336" s="22">
        <v>0</v>
      </c>
      <c r="D336" s="13">
        <f t="shared" si="35"/>
        <v>0</v>
      </c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3"/>
    </row>
    <row r="337" spans="1:16" ht="11.25" customHeight="1" x14ac:dyDescent="0.2">
      <c r="A337" s="21" t="s">
        <v>52</v>
      </c>
      <c r="B337" s="22">
        <v>26628.93</v>
      </c>
      <c r="C337" s="22">
        <v>30000</v>
      </c>
      <c r="D337" s="13">
        <f t="shared" si="35"/>
        <v>30000</v>
      </c>
      <c r="E337" s="22">
        <v>2500</v>
      </c>
      <c r="F337" s="22">
        <v>2500</v>
      </c>
      <c r="G337" s="22">
        <v>2500</v>
      </c>
      <c r="H337" s="22">
        <v>2500</v>
      </c>
      <c r="I337" s="22">
        <v>2500</v>
      </c>
      <c r="J337" s="22">
        <v>2500</v>
      </c>
      <c r="K337" s="22">
        <v>2500</v>
      </c>
      <c r="L337" s="22">
        <v>2500</v>
      </c>
      <c r="M337" s="22">
        <v>2500</v>
      </c>
      <c r="N337" s="22">
        <v>2500</v>
      </c>
      <c r="O337" s="22">
        <v>2500</v>
      </c>
      <c r="P337" s="23">
        <v>2500</v>
      </c>
    </row>
    <row r="338" spans="1:16" ht="11.25" customHeight="1" x14ac:dyDescent="0.2">
      <c r="A338" s="21" t="s">
        <v>97</v>
      </c>
      <c r="B338" s="22">
        <v>1750</v>
      </c>
      <c r="C338" s="22">
        <v>1500</v>
      </c>
      <c r="D338" s="13">
        <f t="shared" si="35"/>
        <v>1500</v>
      </c>
      <c r="E338" s="22">
        <v>1500</v>
      </c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3"/>
    </row>
    <row r="339" spans="1:16" ht="11.25" customHeight="1" x14ac:dyDescent="0.2">
      <c r="A339" s="21" t="s">
        <v>55</v>
      </c>
      <c r="B339" s="22">
        <v>1500</v>
      </c>
      <c r="C339" s="22">
        <v>1500</v>
      </c>
      <c r="D339" s="13">
        <f t="shared" si="35"/>
        <v>1500</v>
      </c>
      <c r="E339" s="22">
        <v>1500</v>
      </c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3"/>
    </row>
    <row r="340" spans="1:16" s="20" customFormat="1" x14ac:dyDescent="0.2">
      <c r="A340" s="17" t="s">
        <v>152</v>
      </c>
      <c r="B340" s="26">
        <v>411388.6</v>
      </c>
      <c r="C340" s="27">
        <f>SUM(C341:C356)</f>
        <v>386000</v>
      </c>
      <c r="D340" s="14">
        <f t="shared" si="35"/>
        <v>386000.00000000006</v>
      </c>
      <c r="E340" s="18">
        <f>SUM(E341:E356)</f>
        <v>26033.37</v>
      </c>
      <c r="F340" s="18">
        <f t="shared" ref="F340:P340" si="39">SUM(F341:F356)</f>
        <v>58033.33</v>
      </c>
      <c r="G340" s="18">
        <f t="shared" si="39"/>
        <v>64033.33</v>
      </c>
      <c r="H340" s="18">
        <f t="shared" si="39"/>
        <v>11033.33</v>
      </c>
      <c r="I340" s="18">
        <f t="shared" si="39"/>
        <v>64033.33</v>
      </c>
      <c r="J340" s="18">
        <f t="shared" si="39"/>
        <v>7833.33</v>
      </c>
      <c r="K340" s="18">
        <f t="shared" si="39"/>
        <v>13833.33</v>
      </c>
      <c r="L340" s="18">
        <f t="shared" si="39"/>
        <v>57833.33</v>
      </c>
      <c r="M340" s="18">
        <f t="shared" si="39"/>
        <v>9833.33</v>
      </c>
      <c r="N340" s="18">
        <f t="shared" si="39"/>
        <v>7833.33</v>
      </c>
      <c r="O340" s="18">
        <f t="shared" si="39"/>
        <v>57833.33</v>
      </c>
      <c r="P340" s="19">
        <f t="shared" si="39"/>
        <v>7833.33</v>
      </c>
    </row>
    <row r="341" spans="1:16" ht="11.25" customHeight="1" x14ac:dyDescent="0.2">
      <c r="A341" s="21" t="s">
        <v>15</v>
      </c>
      <c r="B341" s="22">
        <v>19136.11</v>
      </c>
      <c r="C341" s="22">
        <v>16000</v>
      </c>
      <c r="D341" s="13">
        <f t="shared" si="35"/>
        <v>16000</v>
      </c>
      <c r="E341" s="22">
        <v>4000</v>
      </c>
      <c r="F341" s="22"/>
      <c r="G341" s="22">
        <v>4000</v>
      </c>
      <c r="H341" s="22"/>
      <c r="I341" s="22">
        <v>4000</v>
      </c>
      <c r="J341" s="22"/>
      <c r="K341" s="22">
        <v>4000</v>
      </c>
      <c r="L341" s="22"/>
      <c r="M341" s="22"/>
      <c r="N341" s="22"/>
      <c r="O341" s="22"/>
      <c r="P341" s="23"/>
    </row>
    <row r="342" spans="1:16" ht="11.25" customHeight="1" x14ac:dyDescent="0.2">
      <c r="A342" s="21" t="s">
        <v>16</v>
      </c>
      <c r="B342" s="22">
        <v>46492.24</v>
      </c>
      <c r="C342" s="22">
        <v>40000</v>
      </c>
      <c r="D342" s="13">
        <f t="shared" si="35"/>
        <v>40000.000000000007</v>
      </c>
      <c r="E342" s="22">
        <v>3333.37</v>
      </c>
      <c r="F342" s="22">
        <v>3333.33</v>
      </c>
      <c r="G342" s="22">
        <v>3333.33</v>
      </c>
      <c r="H342" s="22">
        <v>3333.33</v>
      </c>
      <c r="I342" s="22">
        <v>3333.33</v>
      </c>
      <c r="J342" s="22">
        <v>3333.33</v>
      </c>
      <c r="K342" s="22">
        <v>3333.33</v>
      </c>
      <c r="L342" s="22">
        <v>3333.33</v>
      </c>
      <c r="M342" s="22">
        <v>3333.33</v>
      </c>
      <c r="N342" s="22">
        <v>3333.33</v>
      </c>
      <c r="O342" s="22">
        <v>3333.33</v>
      </c>
      <c r="P342" s="23">
        <v>3333.33</v>
      </c>
    </row>
    <row r="343" spans="1:16" ht="11.25" customHeight="1" x14ac:dyDescent="0.2">
      <c r="A343" s="21" t="s">
        <v>19</v>
      </c>
      <c r="B343" s="22">
        <v>1501.4</v>
      </c>
      <c r="C343" s="22">
        <v>1000</v>
      </c>
      <c r="D343" s="13">
        <f t="shared" si="35"/>
        <v>1000</v>
      </c>
      <c r="E343" s="22">
        <v>1000</v>
      </c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3"/>
    </row>
    <row r="344" spans="1:16" ht="11.25" customHeight="1" x14ac:dyDescent="0.2">
      <c r="A344" s="21" t="s">
        <v>20</v>
      </c>
      <c r="B344" s="22">
        <v>7818.4</v>
      </c>
      <c r="C344" s="22">
        <v>10000</v>
      </c>
      <c r="D344" s="13">
        <f t="shared" si="35"/>
        <v>10000</v>
      </c>
      <c r="E344" s="22">
        <v>2000</v>
      </c>
      <c r="F344" s="22"/>
      <c r="G344" s="22">
        <v>2000</v>
      </c>
      <c r="H344" s="22"/>
      <c r="I344" s="22">
        <v>2000</v>
      </c>
      <c r="J344" s="22"/>
      <c r="K344" s="22">
        <v>2000</v>
      </c>
      <c r="L344" s="22"/>
      <c r="M344" s="22">
        <v>2000</v>
      </c>
      <c r="N344" s="22"/>
      <c r="O344" s="22"/>
      <c r="P344" s="23"/>
    </row>
    <row r="345" spans="1:16" ht="22.5" customHeight="1" x14ac:dyDescent="0.2">
      <c r="A345" s="21" t="s">
        <v>22</v>
      </c>
      <c r="B345" s="22">
        <v>1649.03</v>
      </c>
      <c r="C345" s="22">
        <v>1000</v>
      </c>
      <c r="D345" s="13">
        <f t="shared" si="35"/>
        <v>1000</v>
      </c>
      <c r="E345" s="22">
        <v>1000</v>
      </c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3"/>
    </row>
    <row r="346" spans="1:16" ht="11.25" customHeight="1" x14ac:dyDescent="0.2">
      <c r="A346" s="21" t="s">
        <v>153</v>
      </c>
      <c r="B346" s="22">
        <v>0</v>
      </c>
      <c r="C346" s="22"/>
      <c r="D346" s="13">
        <f t="shared" si="35"/>
        <v>0</v>
      </c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3"/>
    </row>
    <row r="347" spans="1:16" ht="11.25" customHeight="1" x14ac:dyDescent="0.2">
      <c r="A347" s="21" t="s">
        <v>37</v>
      </c>
      <c r="B347" s="22">
        <v>77930</v>
      </c>
      <c r="C347" s="22">
        <v>30000</v>
      </c>
      <c r="D347" s="13">
        <f t="shared" si="35"/>
        <v>30000</v>
      </c>
      <c r="E347" s="22">
        <v>2500</v>
      </c>
      <c r="F347" s="22">
        <v>2500</v>
      </c>
      <c r="G347" s="22">
        <v>2500</v>
      </c>
      <c r="H347" s="22">
        <v>2500</v>
      </c>
      <c r="I347" s="22">
        <v>2500</v>
      </c>
      <c r="J347" s="22">
        <v>2500</v>
      </c>
      <c r="K347" s="22">
        <v>2500</v>
      </c>
      <c r="L347" s="22">
        <v>2500</v>
      </c>
      <c r="M347" s="22">
        <v>2500</v>
      </c>
      <c r="N347" s="22">
        <v>2500</v>
      </c>
      <c r="O347" s="22">
        <v>2500</v>
      </c>
      <c r="P347" s="23">
        <v>2500</v>
      </c>
    </row>
    <row r="348" spans="1:16" ht="33.75" customHeight="1" x14ac:dyDescent="0.2">
      <c r="A348" s="21" t="s">
        <v>39</v>
      </c>
      <c r="B348" s="22">
        <v>6779.97</v>
      </c>
      <c r="C348" s="22">
        <v>6000</v>
      </c>
      <c r="D348" s="13">
        <f t="shared" si="35"/>
        <v>6000</v>
      </c>
      <c r="E348" s="22">
        <v>3000</v>
      </c>
      <c r="F348" s="22"/>
      <c r="G348" s="22"/>
      <c r="H348" s="22">
        <v>3000</v>
      </c>
      <c r="I348" s="22"/>
      <c r="J348" s="22"/>
      <c r="K348" s="22"/>
      <c r="L348" s="22"/>
      <c r="M348" s="22"/>
      <c r="N348" s="22"/>
      <c r="O348" s="22"/>
      <c r="P348" s="23"/>
    </row>
    <row r="349" spans="1:16" ht="11.25" customHeight="1" x14ac:dyDescent="0.2">
      <c r="A349" s="21" t="s">
        <v>43</v>
      </c>
      <c r="B349" s="22">
        <v>15020.72</v>
      </c>
      <c r="C349" s="22">
        <v>1000</v>
      </c>
      <c r="D349" s="13">
        <f t="shared" si="35"/>
        <v>1000</v>
      </c>
      <c r="E349" s="22">
        <v>200</v>
      </c>
      <c r="F349" s="22">
        <v>200</v>
      </c>
      <c r="G349" s="22">
        <v>200</v>
      </c>
      <c r="H349" s="22">
        <v>200</v>
      </c>
      <c r="I349" s="22">
        <v>200</v>
      </c>
      <c r="J349" s="22"/>
      <c r="K349" s="22"/>
      <c r="L349" s="22"/>
      <c r="M349" s="22"/>
      <c r="N349" s="22"/>
      <c r="O349" s="22"/>
      <c r="P349" s="23"/>
    </row>
    <row r="350" spans="1:16" ht="22.5" customHeight="1" x14ac:dyDescent="0.2">
      <c r="A350" s="21" t="s">
        <v>86</v>
      </c>
      <c r="B350" s="22">
        <v>50</v>
      </c>
      <c r="C350" s="22"/>
      <c r="D350" s="13">
        <f t="shared" si="35"/>
        <v>0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3"/>
    </row>
    <row r="351" spans="1:16" ht="11.25" customHeight="1" x14ac:dyDescent="0.2">
      <c r="A351" s="21" t="s">
        <v>154</v>
      </c>
      <c r="B351" s="22">
        <v>0</v>
      </c>
      <c r="C351" s="22"/>
      <c r="D351" s="13">
        <f t="shared" si="35"/>
        <v>0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3"/>
    </row>
    <row r="352" spans="1:16" ht="11.25" customHeight="1" x14ac:dyDescent="0.2">
      <c r="A352" s="21" t="s">
        <v>155</v>
      </c>
      <c r="B352" s="22">
        <v>0</v>
      </c>
      <c r="C352" s="22">
        <v>1000</v>
      </c>
      <c r="D352" s="13">
        <f t="shared" si="35"/>
        <v>1000</v>
      </c>
      <c r="E352" s="22">
        <v>1000</v>
      </c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3"/>
    </row>
    <row r="353" spans="1:16" ht="11.25" customHeight="1" x14ac:dyDescent="0.2">
      <c r="A353" s="21" t="s">
        <v>52</v>
      </c>
      <c r="B353" s="22">
        <v>206862.84999999998</v>
      </c>
      <c r="C353" s="22">
        <v>250000</v>
      </c>
      <c r="D353" s="13">
        <f t="shared" si="35"/>
        <v>250000</v>
      </c>
      <c r="E353" s="22"/>
      <c r="F353" s="22">
        <v>50000</v>
      </c>
      <c r="G353" s="22">
        <v>50000</v>
      </c>
      <c r="H353" s="22"/>
      <c r="I353" s="22">
        <v>50000</v>
      </c>
      <c r="J353" s="22"/>
      <c r="K353" s="22"/>
      <c r="L353" s="22">
        <v>50000</v>
      </c>
      <c r="M353" s="22"/>
      <c r="N353" s="22"/>
      <c r="O353" s="22">
        <v>50000</v>
      </c>
      <c r="P353" s="23"/>
    </row>
    <row r="354" spans="1:16" ht="11.25" customHeight="1" x14ac:dyDescent="0.2">
      <c r="A354" s="21" t="s">
        <v>156</v>
      </c>
      <c r="B354" s="22">
        <v>944.82</v>
      </c>
      <c r="C354" s="22">
        <v>24000</v>
      </c>
      <c r="D354" s="13">
        <f t="shared" si="35"/>
        <v>24000</v>
      </c>
      <c r="E354" s="22">
        <v>2000</v>
      </c>
      <c r="F354" s="22">
        <v>2000</v>
      </c>
      <c r="G354" s="22">
        <v>2000</v>
      </c>
      <c r="H354" s="22">
        <v>2000</v>
      </c>
      <c r="I354" s="22">
        <v>2000</v>
      </c>
      <c r="J354" s="22">
        <v>2000</v>
      </c>
      <c r="K354" s="22">
        <v>2000</v>
      </c>
      <c r="L354" s="22">
        <v>2000</v>
      </c>
      <c r="M354" s="22">
        <v>2000</v>
      </c>
      <c r="N354" s="22">
        <v>2000</v>
      </c>
      <c r="O354" s="22">
        <v>2000</v>
      </c>
      <c r="P354" s="23">
        <v>2000</v>
      </c>
    </row>
    <row r="355" spans="1:16" ht="11.25" customHeight="1" x14ac:dyDescent="0.2">
      <c r="A355" s="21" t="s">
        <v>157</v>
      </c>
      <c r="B355" s="22">
        <v>0</v>
      </c>
      <c r="C355" s="22"/>
      <c r="D355" s="13">
        <f t="shared" ref="D355:D418" si="40">SUM(E355:P355)</f>
        <v>0</v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3"/>
    </row>
    <row r="356" spans="1:16" ht="11.25" customHeight="1" x14ac:dyDescent="0.2">
      <c r="A356" s="21" t="s">
        <v>60</v>
      </c>
      <c r="B356" s="22">
        <v>27203.06</v>
      </c>
      <c r="C356" s="22">
        <v>6000</v>
      </c>
      <c r="D356" s="13">
        <f t="shared" si="40"/>
        <v>6000</v>
      </c>
      <c r="E356" s="22">
        <v>6000</v>
      </c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3"/>
    </row>
    <row r="357" spans="1:16" s="20" customFormat="1" x14ac:dyDescent="0.2">
      <c r="A357" s="17" t="s">
        <v>158</v>
      </c>
      <c r="B357" s="26">
        <v>17823.13</v>
      </c>
      <c r="C357" s="27">
        <f>SUM(C358:C361)</f>
        <v>35000</v>
      </c>
      <c r="D357" s="14">
        <f t="shared" si="40"/>
        <v>35000.000000000007</v>
      </c>
      <c r="E357" s="18">
        <f>SUM(E358:E361)</f>
        <v>2916.6666666666665</v>
      </c>
      <c r="F357" s="18">
        <f t="shared" ref="F357:P357" si="41">SUM(F358:F361)</f>
        <v>2916.6666666666665</v>
      </c>
      <c r="G357" s="18">
        <f t="shared" si="41"/>
        <v>2916.6666666666665</v>
      </c>
      <c r="H357" s="18">
        <f t="shared" si="41"/>
        <v>2916.6666666666665</v>
      </c>
      <c r="I357" s="18">
        <f t="shared" si="41"/>
        <v>2916.6666666666665</v>
      </c>
      <c r="J357" s="18">
        <f t="shared" si="41"/>
        <v>2916.6666666666665</v>
      </c>
      <c r="K357" s="18">
        <f t="shared" si="41"/>
        <v>2916.6666666666665</v>
      </c>
      <c r="L357" s="18">
        <f t="shared" si="41"/>
        <v>2916.6666666666665</v>
      </c>
      <c r="M357" s="18">
        <f t="shared" si="41"/>
        <v>2916.6666666666665</v>
      </c>
      <c r="N357" s="18">
        <f t="shared" si="41"/>
        <v>2916.6666666666665</v>
      </c>
      <c r="O357" s="18">
        <f t="shared" si="41"/>
        <v>2916.6666666666665</v>
      </c>
      <c r="P357" s="19">
        <f t="shared" si="41"/>
        <v>2916.6666666666665</v>
      </c>
    </row>
    <row r="358" spans="1:16" ht="11.25" customHeight="1" x14ac:dyDescent="0.2">
      <c r="A358" s="21" t="s">
        <v>15</v>
      </c>
      <c r="B358" s="22">
        <v>7205.29</v>
      </c>
      <c r="C358" s="22">
        <v>8000</v>
      </c>
      <c r="D358" s="13">
        <f t="shared" si="40"/>
        <v>8000.0000000000009</v>
      </c>
      <c r="E358" s="22">
        <f>+C358/12</f>
        <v>666.66666666666663</v>
      </c>
      <c r="F358" s="22">
        <v>666.66666666666663</v>
      </c>
      <c r="G358" s="22">
        <v>666.66666666666663</v>
      </c>
      <c r="H358" s="22">
        <v>666.66666666666663</v>
      </c>
      <c r="I358" s="22">
        <v>666.66666666666663</v>
      </c>
      <c r="J358" s="22">
        <v>666.66666666666663</v>
      </c>
      <c r="K358" s="22">
        <v>666.66666666666663</v>
      </c>
      <c r="L358" s="22">
        <v>666.66666666666663</v>
      </c>
      <c r="M358" s="22">
        <v>666.66666666666663</v>
      </c>
      <c r="N358" s="22">
        <v>666.66666666666663</v>
      </c>
      <c r="O358" s="22">
        <v>666.66666666666663</v>
      </c>
      <c r="P358" s="23">
        <v>666.66666666666663</v>
      </c>
    </row>
    <row r="359" spans="1:16" ht="11.25" customHeight="1" x14ac:dyDescent="0.2">
      <c r="A359" s="21" t="s">
        <v>16</v>
      </c>
      <c r="B359" s="22">
        <v>9417.84</v>
      </c>
      <c r="C359" s="22">
        <v>9000</v>
      </c>
      <c r="D359" s="13">
        <f t="shared" si="40"/>
        <v>9000</v>
      </c>
      <c r="E359" s="22">
        <f>+C359/12</f>
        <v>750</v>
      </c>
      <c r="F359" s="22">
        <v>750</v>
      </c>
      <c r="G359" s="22">
        <v>750</v>
      </c>
      <c r="H359" s="22">
        <v>750</v>
      </c>
      <c r="I359" s="22">
        <v>750</v>
      </c>
      <c r="J359" s="22">
        <v>750</v>
      </c>
      <c r="K359" s="22">
        <v>750</v>
      </c>
      <c r="L359" s="22">
        <v>750</v>
      </c>
      <c r="M359" s="22">
        <v>750</v>
      </c>
      <c r="N359" s="22">
        <v>750</v>
      </c>
      <c r="O359" s="22">
        <v>750</v>
      </c>
      <c r="P359" s="23">
        <v>750</v>
      </c>
    </row>
    <row r="360" spans="1:16" ht="33.75" customHeight="1" x14ac:dyDescent="0.2">
      <c r="A360" s="21" t="s">
        <v>39</v>
      </c>
      <c r="B360" s="22">
        <v>881</v>
      </c>
      <c r="C360" s="22">
        <v>8000</v>
      </c>
      <c r="D360" s="13">
        <f t="shared" si="40"/>
        <v>8000.0000000000009</v>
      </c>
      <c r="E360" s="22">
        <f>+C360/12</f>
        <v>666.66666666666663</v>
      </c>
      <c r="F360" s="22">
        <v>666.66666666666663</v>
      </c>
      <c r="G360" s="22">
        <v>666.66666666666663</v>
      </c>
      <c r="H360" s="22">
        <v>666.66666666666663</v>
      </c>
      <c r="I360" s="22">
        <v>666.66666666666663</v>
      </c>
      <c r="J360" s="22">
        <v>666.66666666666663</v>
      </c>
      <c r="K360" s="22">
        <v>666.66666666666663</v>
      </c>
      <c r="L360" s="22">
        <v>666.66666666666663</v>
      </c>
      <c r="M360" s="22">
        <v>666.66666666666663</v>
      </c>
      <c r="N360" s="22">
        <v>666.66666666666663</v>
      </c>
      <c r="O360" s="22">
        <v>666.66666666666663</v>
      </c>
      <c r="P360" s="23">
        <v>666.66666666666663</v>
      </c>
    </row>
    <row r="361" spans="1:16" ht="33.75" customHeight="1" x14ac:dyDescent="0.2">
      <c r="A361" s="21" t="s">
        <v>24</v>
      </c>
      <c r="B361" s="22">
        <v>1200</v>
      </c>
      <c r="C361" s="22">
        <v>10000</v>
      </c>
      <c r="D361" s="13">
        <f t="shared" si="40"/>
        <v>10000</v>
      </c>
      <c r="E361" s="22">
        <f>+C361/12</f>
        <v>833.33333333333337</v>
      </c>
      <c r="F361" s="22">
        <v>833.33333333333337</v>
      </c>
      <c r="G361" s="22">
        <v>833.33333333333337</v>
      </c>
      <c r="H361" s="22">
        <v>833.33333333333337</v>
      </c>
      <c r="I361" s="22">
        <v>833.33333333333337</v>
      </c>
      <c r="J361" s="22">
        <v>833.33333333333337</v>
      </c>
      <c r="K361" s="22">
        <v>833.33333333333337</v>
      </c>
      <c r="L361" s="22">
        <v>833.33333333333337</v>
      </c>
      <c r="M361" s="22">
        <v>833.33333333333337</v>
      </c>
      <c r="N361" s="22">
        <v>833.33333333333337</v>
      </c>
      <c r="O361" s="22">
        <v>833.33333333333337</v>
      </c>
      <c r="P361" s="23">
        <v>833.33333333333337</v>
      </c>
    </row>
    <row r="362" spans="1:16" s="20" customFormat="1" x14ac:dyDescent="0.2">
      <c r="A362" s="17" t="s">
        <v>159</v>
      </c>
      <c r="B362" s="26">
        <v>106533.37</v>
      </c>
      <c r="C362" s="27">
        <f>SUM(C363:C376)</f>
        <v>72000</v>
      </c>
      <c r="D362" s="14">
        <f t="shared" si="40"/>
        <v>72000.000000000015</v>
      </c>
      <c r="E362" s="18">
        <f>SUM(E363:E376)</f>
        <v>6000.0000000000009</v>
      </c>
      <c r="F362" s="18">
        <f t="shared" ref="F362:P362" si="42">SUM(F363:F376)</f>
        <v>6000.0000000000009</v>
      </c>
      <c r="G362" s="18">
        <f t="shared" si="42"/>
        <v>6000.0000000000009</v>
      </c>
      <c r="H362" s="18">
        <f t="shared" si="42"/>
        <v>6000.0000000000009</v>
      </c>
      <c r="I362" s="18">
        <f t="shared" si="42"/>
        <v>6000.0000000000009</v>
      </c>
      <c r="J362" s="18">
        <f t="shared" si="42"/>
        <v>6000.0000000000009</v>
      </c>
      <c r="K362" s="18">
        <f t="shared" si="42"/>
        <v>6000.0000000000009</v>
      </c>
      <c r="L362" s="18">
        <f t="shared" si="42"/>
        <v>6000.0000000000009</v>
      </c>
      <c r="M362" s="18">
        <f t="shared" si="42"/>
        <v>6000.0000000000009</v>
      </c>
      <c r="N362" s="18">
        <f t="shared" si="42"/>
        <v>6000.0000000000009</v>
      </c>
      <c r="O362" s="18">
        <f t="shared" si="42"/>
        <v>6000.0000000000009</v>
      </c>
      <c r="P362" s="19">
        <f t="shared" si="42"/>
        <v>6000.0000000000009</v>
      </c>
    </row>
    <row r="363" spans="1:16" ht="11.25" customHeight="1" x14ac:dyDescent="0.2">
      <c r="A363" s="21" t="s">
        <v>15</v>
      </c>
      <c r="B363" s="22">
        <v>24316.940000000002</v>
      </c>
      <c r="C363" s="22">
        <v>19000</v>
      </c>
      <c r="D363" s="13">
        <f t="shared" si="40"/>
        <v>19000</v>
      </c>
      <c r="E363" s="22">
        <f t="shared" ref="E363:E376" si="43">+C363/12</f>
        <v>1583.3333333333333</v>
      </c>
      <c r="F363" s="22">
        <v>1583.3333333333333</v>
      </c>
      <c r="G363" s="22">
        <v>1583.3333333333333</v>
      </c>
      <c r="H363" s="22">
        <v>1583.3333333333333</v>
      </c>
      <c r="I363" s="22">
        <v>1583.3333333333333</v>
      </c>
      <c r="J363" s="22">
        <v>1583.3333333333333</v>
      </c>
      <c r="K363" s="22">
        <v>1583.3333333333333</v>
      </c>
      <c r="L363" s="22">
        <v>1583.3333333333333</v>
      </c>
      <c r="M363" s="22">
        <v>1583.3333333333333</v>
      </c>
      <c r="N363" s="22">
        <v>1583.3333333333333</v>
      </c>
      <c r="O363" s="22">
        <v>1583.3333333333333</v>
      </c>
      <c r="P363" s="23">
        <v>1583.3333333333333</v>
      </c>
    </row>
    <row r="364" spans="1:16" ht="11.25" customHeight="1" x14ac:dyDescent="0.2">
      <c r="A364" s="21" t="s">
        <v>16</v>
      </c>
      <c r="B364" s="22">
        <v>4957.24</v>
      </c>
      <c r="C364" s="22">
        <v>4000</v>
      </c>
      <c r="D364" s="13">
        <f t="shared" si="40"/>
        <v>4000.0000000000005</v>
      </c>
      <c r="E364" s="22">
        <f t="shared" si="43"/>
        <v>333.33333333333331</v>
      </c>
      <c r="F364" s="22">
        <v>333.33333333333331</v>
      </c>
      <c r="G364" s="22">
        <v>333.33333333333331</v>
      </c>
      <c r="H364" s="22">
        <v>333.33333333333331</v>
      </c>
      <c r="I364" s="22">
        <v>333.33333333333331</v>
      </c>
      <c r="J364" s="22">
        <v>333.33333333333331</v>
      </c>
      <c r="K364" s="22">
        <v>333.33333333333331</v>
      </c>
      <c r="L364" s="22">
        <v>333.33333333333331</v>
      </c>
      <c r="M364" s="22">
        <v>333.33333333333331</v>
      </c>
      <c r="N364" s="22">
        <v>333.33333333333331</v>
      </c>
      <c r="O364" s="22">
        <v>333.33333333333331</v>
      </c>
      <c r="P364" s="23">
        <v>333.33333333333331</v>
      </c>
    </row>
    <row r="365" spans="1:16" ht="11.25" customHeight="1" x14ac:dyDescent="0.2">
      <c r="A365" s="21" t="s">
        <v>19</v>
      </c>
      <c r="B365" s="22">
        <v>2145.59</v>
      </c>
      <c r="C365" s="22">
        <v>2000</v>
      </c>
      <c r="D365" s="13">
        <f t="shared" si="40"/>
        <v>2000.0000000000002</v>
      </c>
      <c r="E365" s="22">
        <f t="shared" si="43"/>
        <v>166.66666666666666</v>
      </c>
      <c r="F365" s="22">
        <v>166.66666666666666</v>
      </c>
      <c r="G365" s="22">
        <v>166.66666666666666</v>
      </c>
      <c r="H365" s="22">
        <v>166.66666666666666</v>
      </c>
      <c r="I365" s="22">
        <v>166.66666666666666</v>
      </c>
      <c r="J365" s="22">
        <v>166.66666666666666</v>
      </c>
      <c r="K365" s="22">
        <v>166.66666666666666</v>
      </c>
      <c r="L365" s="22">
        <v>166.66666666666666</v>
      </c>
      <c r="M365" s="22">
        <v>166.66666666666666</v>
      </c>
      <c r="N365" s="22">
        <v>166.66666666666666</v>
      </c>
      <c r="O365" s="22">
        <v>166.66666666666666</v>
      </c>
      <c r="P365" s="23">
        <v>166.66666666666666</v>
      </c>
    </row>
    <row r="366" spans="1:16" ht="33.75" customHeight="1" x14ac:dyDescent="0.2">
      <c r="A366" s="21" t="s">
        <v>24</v>
      </c>
      <c r="B366" s="22">
        <v>25500</v>
      </c>
      <c r="C366" s="22">
        <v>20000</v>
      </c>
      <c r="D366" s="13">
        <f t="shared" si="40"/>
        <v>20000</v>
      </c>
      <c r="E366" s="22">
        <f t="shared" si="43"/>
        <v>1666.6666666666667</v>
      </c>
      <c r="F366" s="22">
        <v>1666.6666666666667</v>
      </c>
      <c r="G366" s="22">
        <v>1666.6666666666667</v>
      </c>
      <c r="H366" s="22">
        <v>1666.6666666666667</v>
      </c>
      <c r="I366" s="22">
        <v>1666.6666666666667</v>
      </c>
      <c r="J366" s="22">
        <v>1666.6666666666667</v>
      </c>
      <c r="K366" s="22">
        <v>1666.6666666666667</v>
      </c>
      <c r="L366" s="22">
        <v>1666.6666666666667</v>
      </c>
      <c r="M366" s="22">
        <v>1666.6666666666667</v>
      </c>
      <c r="N366" s="22">
        <v>1666.6666666666667</v>
      </c>
      <c r="O366" s="22">
        <v>1666.6666666666667</v>
      </c>
      <c r="P366" s="23">
        <v>1666.6666666666667</v>
      </c>
    </row>
    <row r="367" spans="1:16" ht="11.25" customHeight="1" x14ac:dyDescent="0.2">
      <c r="A367" s="21" t="s">
        <v>27</v>
      </c>
      <c r="B367" s="22">
        <v>5265.24</v>
      </c>
      <c r="C367" s="22">
        <v>2000</v>
      </c>
      <c r="D367" s="13">
        <f t="shared" si="40"/>
        <v>2000.0000000000002</v>
      </c>
      <c r="E367" s="22">
        <f t="shared" si="43"/>
        <v>166.66666666666666</v>
      </c>
      <c r="F367" s="22">
        <v>166.66666666666666</v>
      </c>
      <c r="G367" s="22">
        <v>166.66666666666666</v>
      </c>
      <c r="H367" s="22">
        <v>166.66666666666666</v>
      </c>
      <c r="I367" s="22">
        <v>166.66666666666666</v>
      </c>
      <c r="J367" s="22">
        <v>166.66666666666666</v>
      </c>
      <c r="K367" s="22">
        <v>166.66666666666666</v>
      </c>
      <c r="L367" s="22">
        <v>166.66666666666666</v>
      </c>
      <c r="M367" s="22">
        <v>166.66666666666666</v>
      </c>
      <c r="N367" s="22">
        <v>166.66666666666666</v>
      </c>
      <c r="O367" s="22">
        <v>166.66666666666666</v>
      </c>
      <c r="P367" s="23">
        <v>166.66666666666666</v>
      </c>
    </row>
    <row r="368" spans="1:16" ht="11.25" customHeight="1" x14ac:dyDescent="0.2">
      <c r="A368" s="21" t="s">
        <v>28</v>
      </c>
      <c r="B368" s="22">
        <v>1415.2</v>
      </c>
      <c r="C368" s="22">
        <v>1000</v>
      </c>
      <c r="D368" s="13">
        <f t="shared" si="40"/>
        <v>1000.0000000000001</v>
      </c>
      <c r="E368" s="22">
        <f t="shared" si="43"/>
        <v>83.333333333333329</v>
      </c>
      <c r="F368" s="22">
        <v>83.333333333333329</v>
      </c>
      <c r="G368" s="22">
        <v>83.333333333333329</v>
      </c>
      <c r="H368" s="22">
        <v>83.333333333333329</v>
      </c>
      <c r="I368" s="22">
        <v>83.333333333333329</v>
      </c>
      <c r="J368" s="22">
        <v>83.333333333333329</v>
      </c>
      <c r="K368" s="22">
        <v>83.333333333333329</v>
      </c>
      <c r="L368" s="22">
        <v>83.333333333333329</v>
      </c>
      <c r="M368" s="22">
        <v>83.333333333333329</v>
      </c>
      <c r="N368" s="22">
        <v>83.333333333333329</v>
      </c>
      <c r="O368" s="22">
        <v>83.333333333333329</v>
      </c>
      <c r="P368" s="23">
        <v>83.333333333333329</v>
      </c>
    </row>
    <row r="369" spans="1:16" ht="22.5" customHeight="1" x14ac:dyDescent="0.2">
      <c r="A369" s="21" t="s">
        <v>112</v>
      </c>
      <c r="B369" s="22">
        <v>2719.85</v>
      </c>
      <c r="C369" s="22">
        <v>0</v>
      </c>
      <c r="D369" s="13">
        <f t="shared" si="40"/>
        <v>0</v>
      </c>
      <c r="E369" s="22">
        <f t="shared" si="43"/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3">
        <v>0</v>
      </c>
    </row>
    <row r="370" spans="1:16" ht="11.25" customHeight="1" x14ac:dyDescent="0.2">
      <c r="A370" s="21" t="s">
        <v>160</v>
      </c>
      <c r="B370" s="22">
        <v>100</v>
      </c>
      <c r="C370" s="22"/>
      <c r="D370" s="13">
        <f t="shared" si="40"/>
        <v>0</v>
      </c>
      <c r="E370" s="22">
        <f t="shared" si="43"/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3">
        <v>0</v>
      </c>
    </row>
    <row r="371" spans="1:16" ht="33.75" customHeight="1" x14ac:dyDescent="0.2">
      <c r="A371" s="21" t="s">
        <v>39</v>
      </c>
      <c r="B371" s="22">
        <v>11878.4</v>
      </c>
      <c r="C371" s="22">
        <v>8000</v>
      </c>
      <c r="D371" s="13">
        <f t="shared" si="40"/>
        <v>8000.0000000000009</v>
      </c>
      <c r="E371" s="22">
        <f t="shared" si="43"/>
        <v>666.66666666666663</v>
      </c>
      <c r="F371" s="22">
        <v>666.66666666666663</v>
      </c>
      <c r="G371" s="22">
        <v>666.66666666666663</v>
      </c>
      <c r="H371" s="22">
        <v>666.66666666666663</v>
      </c>
      <c r="I371" s="22">
        <v>666.66666666666663</v>
      </c>
      <c r="J371" s="22">
        <v>666.66666666666663</v>
      </c>
      <c r="K371" s="22">
        <v>666.66666666666663</v>
      </c>
      <c r="L371" s="22">
        <v>666.66666666666663</v>
      </c>
      <c r="M371" s="22">
        <v>666.66666666666663</v>
      </c>
      <c r="N371" s="22">
        <v>666.66666666666663</v>
      </c>
      <c r="O371" s="22">
        <v>666.66666666666663</v>
      </c>
      <c r="P371" s="23">
        <v>666.66666666666663</v>
      </c>
    </row>
    <row r="372" spans="1:16" ht="22.5" customHeight="1" x14ac:dyDescent="0.2">
      <c r="A372" s="21" t="s">
        <v>46</v>
      </c>
      <c r="B372" s="22">
        <v>7859.03</v>
      </c>
      <c r="C372" s="22">
        <v>5000</v>
      </c>
      <c r="D372" s="13">
        <f t="shared" si="40"/>
        <v>5000</v>
      </c>
      <c r="E372" s="22">
        <f t="shared" si="43"/>
        <v>416.66666666666669</v>
      </c>
      <c r="F372" s="22">
        <v>416.66666666666669</v>
      </c>
      <c r="G372" s="22">
        <v>416.66666666666669</v>
      </c>
      <c r="H372" s="22">
        <v>416.66666666666669</v>
      </c>
      <c r="I372" s="22">
        <v>416.66666666666669</v>
      </c>
      <c r="J372" s="22">
        <v>416.66666666666669</v>
      </c>
      <c r="K372" s="22">
        <v>416.66666666666669</v>
      </c>
      <c r="L372" s="22">
        <v>416.66666666666669</v>
      </c>
      <c r="M372" s="22">
        <v>416.66666666666669</v>
      </c>
      <c r="N372" s="22">
        <v>416.66666666666669</v>
      </c>
      <c r="O372" s="22">
        <v>416.66666666666669</v>
      </c>
      <c r="P372" s="23">
        <v>416.66666666666669</v>
      </c>
    </row>
    <row r="373" spans="1:16" ht="22.5" customHeight="1" x14ac:dyDescent="0.2">
      <c r="A373" s="21" t="s">
        <v>47</v>
      </c>
      <c r="B373" s="22">
        <v>176</v>
      </c>
      <c r="C373" s="22"/>
      <c r="D373" s="13">
        <f t="shared" si="40"/>
        <v>0</v>
      </c>
      <c r="E373" s="22">
        <f t="shared" si="43"/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3">
        <v>0</v>
      </c>
    </row>
    <row r="374" spans="1:16" ht="22.5" customHeight="1" x14ac:dyDescent="0.2">
      <c r="A374" s="21" t="s">
        <v>48</v>
      </c>
      <c r="B374" s="22">
        <v>4431.99</v>
      </c>
      <c r="C374" s="22"/>
      <c r="D374" s="13">
        <f t="shared" si="40"/>
        <v>0</v>
      </c>
      <c r="E374" s="22">
        <f t="shared" si="43"/>
        <v>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3">
        <v>0</v>
      </c>
    </row>
    <row r="375" spans="1:16" ht="11.25" customHeight="1" x14ac:dyDescent="0.2">
      <c r="A375" s="21" t="s">
        <v>60</v>
      </c>
      <c r="B375" s="22">
        <v>14609.05</v>
      </c>
      <c r="C375" s="22">
        <v>6000</v>
      </c>
      <c r="D375" s="13">
        <f t="shared" si="40"/>
        <v>6000</v>
      </c>
      <c r="E375" s="22">
        <f t="shared" si="43"/>
        <v>500</v>
      </c>
      <c r="F375" s="22">
        <v>500</v>
      </c>
      <c r="G375" s="22">
        <v>500</v>
      </c>
      <c r="H375" s="22">
        <v>500</v>
      </c>
      <c r="I375" s="22">
        <v>500</v>
      </c>
      <c r="J375" s="22">
        <v>500</v>
      </c>
      <c r="K375" s="22">
        <v>500</v>
      </c>
      <c r="L375" s="22">
        <v>500</v>
      </c>
      <c r="M375" s="22">
        <v>500</v>
      </c>
      <c r="N375" s="22">
        <v>500</v>
      </c>
      <c r="O375" s="22">
        <v>500</v>
      </c>
      <c r="P375" s="23">
        <v>500</v>
      </c>
    </row>
    <row r="376" spans="1:16" ht="22.5" customHeight="1" x14ac:dyDescent="0.2">
      <c r="A376" s="21" t="s">
        <v>161</v>
      </c>
      <c r="B376" s="22">
        <v>1158.8399999999999</v>
      </c>
      <c r="C376" s="22">
        <v>5000</v>
      </c>
      <c r="D376" s="13">
        <f t="shared" si="40"/>
        <v>5000</v>
      </c>
      <c r="E376" s="22">
        <f t="shared" si="43"/>
        <v>416.66666666666669</v>
      </c>
      <c r="F376" s="22">
        <v>416.66666666666669</v>
      </c>
      <c r="G376" s="22">
        <v>416.66666666666669</v>
      </c>
      <c r="H376" s="22">
        <v>416.66666666666669</v>
      </c>
      <c r="I376" s="22">
        <v>416.66666666666669</v>
      </c>
      <c r="J376" s="22">
        <v>416.66666666666669</v>
      </c>
      <c r="K376" s="22">
        <v>416.66666666666669</v>
      </c>
      <c r="L376" s="22">
        <v>416.66666666666669</v>
      </c>
      <c r="M376" s="22">
        <v>416.66666666666669</v>
      </c>
      <c r="N376" s="22">
        <v>416.66666666666669</v>
      </c>
      <c r="O376" s="22">
        <v>416.66666666666669</v>
      </c>
      <c r="P376" s="23">
        <v>416.66666666666669</v>
      </c>
    </row>
    <row r="377" spans="1:16" s="20" customFormat="1" x14ac:dyDescent="0.2">
      <c r="A377" s="17" t="s">
        <v>162</v>
      </c>
      <c r="B377" s="26">
        <v>97595.390000000014</v>
      </c>
      <c r="C377" s="27">
        <f>SUM(C378:C384)</f>
        <v>74000</v>
      </c>
      <c r="D377" s="14">
        <f t="shared" si="40"/>
        <v>74000</v>
      </c>
      <c r="E377" s="18">
        <f>SUM(E378:E384)</f>
        <v>0</v>
      </c>
      <c r="F377" s="18">
        <f t="shared" ref="F377:P377" si="44">SUM(F378:F384)</f>
        <v>0</v>
      </c>
      <c r="G377" s="18">
        <f t="shared" si="44"/>
        <v>0</v>
      </c>
      <c r="H377" s="18">
        <f t="shared" si="44"/>
        <v>74000</v>
      </c>
      <c r="I377" s="18">
        <f t="shared" si="44"/>
        <v>0</v>
      </c>
      <c r="J377" s="18">
        <f t="shared" si="44"/>
        <v>0</v>
      </c>
      <c r="K377" s="18">
        <f t="shared" si="44"/>
        <v>0</v>
      </c>
      <c r="L377" s="18">
        <f t="shared" si="44"/>
        <v>0</v>
      </c>
      <c r="M377" s="18">
        <f t="shared" si="44"/>
        <v>0</v>
      </c>
      <c r="N377" s="18">
        <f t="shared" si="44"/>
        <v>0</v>
      </c>
      <c r="O377" s="18">
        <f t="shared" si="44"/>
        <v>0</v>
      </c>
      <c r="P377" s="19">
        <f t="shared" si="44"/>
        <v>0</v>
      </c>
    </row>
    <row r="378" spans="1:16" ht="11.25" customHeight="1" x14ac:dyDescent="0.2">
      <c r="A378" s="21" t="s">
        <v>15</v>
      </c>
      <c r="B378" s="22">
        <v>348</v>
      </c>
      <c r="C378" s="22">
        <v>300</v>
      </c>
      <c r="D378" s="13">
        <f t="shared" si="40"/>
        <v>300</v>
      </c>
      <c r="E378" s="22"/>
      <c r="F378" s="22"/>
      <c r="G378" s="22"/>
      <c r="H378" s="22">
        <v>300</v>
      </c>
      <c r="I378" s="22"/>
      <c r="J378" s="22"/>
      <c r="K378" s="22"/>
      <c r="L378" s="22"/>
      <c r="M378" s="22"/>
      <c r="N378" s="22"/>
      <c r="O378" s="22"/>
      <c r="P378" s="23"/>
    </row>
    <row r="379" spans="1:16" ht="11.25" customHeight="1" x14ac:dyDescent="0.2">
      <c r="A379" s="21" t="s">
        <v>16</v>
      </c>
      <c r="B379" s="22">
        <v>6264</v>
      </c>
      <c r="C379" s="22">
        <v>5000</v>
      </c>
      <c r="D379" s="13">
        <f t="shared" si="40"/>
        <v>5000</v>
      </c>
      <c r="E379" s="22"/>
      <c r="F379" s="22"/>
      <c r="G379" s="22"/>
      <c r="H379" s="22">
        <v>5000</v>
      </c>
      <c r="I379" s="22"/>
      <c r="J379" s="22"/>
      <c r="K379" s="22"/>
      <c r="L379" s="22"/>
      <c r="M379" s="22"/>
      <c r="N379" s="22"/>
      <c r="O379" s="22"/>
      <c r="P379" s="23"/>
    </row>
    <row r="380" spans="1:16" ht="22.5" customHeight="1" x14ac:dyDescent="0.2">
      <c r="A380" s="21" t="s">
        <v>21</v>
      </c>
      <c r="B380" s="22">
        <v>174</v>
      </c>
      <c r="C380" s="22"/>
      <c r="D380" s="13">
        <f t="shared" si="40"/>
        <v>0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3"/>
    </row>
    <row r="381" spans="1:16" ht="22.5" customHeight="1" x14ac:dyDescent="0.2">
      <c r="A381" s="21" t="s">
        <v>22</v>
      </c>
      <c r="B381" s="22">
        <v>805.5</v>
      </c>
      <c r="C381" s="22"/>
      <c r="D381" s="13">
        <f t="shared" si="40"/>
        <v>0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3"/>
    </row>
    <row r="382" spans="1:16" ht="22.5" customHeight="1" x14ac:dyDescent="0.2">
      <c r="A382" s="21" t="s">
        <v>121</v>
      </c>
      <c r="B382" s="22">
        <v>0</v>
      </c>
      <c r="C382" s="22"/>
      <c r="D382" s="13">
        <f t="shared" si="40"/>
        <v>0</v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3"/>
    </row>
    <row r="383" spans="1:16" ht="33.75" customHeight="1" x14ac:dyDescent="0.2">
      <c r="A383" s="21" t="s">
        <v>39</v>
      </c>
      <c r="B383" s="22">
        <v>1113.5999999999999</v>
      </c>
      <c r="C383" s="22">
        <v>1000</v>
      </c>
      <c r="D383" s="13">
        <f t="shared" si="40"/>
        <v>1000</v>
      </c>
      <c r="E383" s="22"/>
      <c r="F383" s="22"/>
      <c r="G383" s="22"/>
      <c r="H383" s="22">
        <v>1000</v>
      </c>
      <c r="I383" s="22"/>
      <c r="J383" s="22"/>
      <c r="K383" s="22"/>
      <c r="L383" s="22"/>
      <c r="M383" s="22"/>
      <c r="N383" s="22"/>
      <c r="O383" s="22"/>
      <c r="P383" s="23"/>
    </row>
    <row r="384" spans="1:16" ht="11.25" customHeight="1" x14ac:dyDescent="0.2">
      <c r="A384" s="21" t="s">
        <v>52</v>
      </c>
      <c r="B384" s="22">
        <v>88890.290000000008</v>
      </c>
      <c r="C384" s="22">
        <v>67700</v>
      </c>
      <c r="D384" s="13">
        <f t="shared" si="40"/>
        <v>67700</v>
      </c>
      <c r="E384" s="22"/>
      <c r="F384" s="22"/>
      <c r="G384" s="22"/>
      <c r="H384" s="22">
        <v>67700</v>
      </c>
      <c r="I384" s="22"/>
      <c r="J384" s="22"/>
      <c r="K384" s="22"/>
      <c r="L384" s="22"/>
      <c r="M384" s="22"/>
      <c r="N384" s="22"/>
      <c r="O384" s="22"/>
      <c r="P384" s="23"/>
    </row>
    <row r="385" spans="1:16" s="20" customFormat="1" x14ac:dyDescent="0.2">
      <c r="A385" s="17" t="s">
        <v>163</v>
      </c>
      <c r="B385" s="26">
        <v>11002</v>
      </c>
      <c r="C385" s="27">
        <f>SUM(C386:C390)</f>
        <v>2000</v>
      </c>
      <c r="D385" s="14">
        <f t="shared" si="40"/>
        <v>2000</v>
      </c>
      <c r="E385" s="18">
        <f>SUM(E386:E390)</f>
        <v>2000</v>
      </c>
      <c r="F385" s="18">
        <f t="shared" ref="F385:P385" si="45">SUM(F386:F390)</f>
        <v>0</v>
      </c>
      <c r="G385" s="18">
        <f t="shared" si="45"/>
        <v>0</v>
      </c>
      <c r="H385" s="18">
        <f t="shared" si="45"/>
        <v>0</v>
      </c>
      <c r="I385" s="18">
        <f t="shared" si="45"/>
        <v>0</v>
      </c>
      <c r="J385" s="18">
        <f t="shared" si="45"/>
        <v>0</v>
      </c>
      <c r="K385" s="18">
        <f t="shared" si="45"/>
        <v>0</v>
      </c>
      <c r="L385" s="18">
        <f t="shared" si="45"/>
        <v>0</v>
      </c>
      <c r="M385" s="18">
        <f t="shared" si="45"/>
        <v>0</v>
      </c>
      <c r="N385" s="18">
        <f t="shared" si="45"/>
        <v>0</v>
      </c>
      <c r="O385" s="18">
        <f t="shared" si="45"/>
        <v>0</v>
      </c>
      <c r="P385" s="19">
        <f t="shared" si="45"/>
        <v>0</v>
      </c>
    </row>
    <row r="386" spans="1:16" ht="11.25" customHeight="1" x14ac:dyDescent="0.2">
      <c r="A386" s="21" t="s">
        <v>15</v>
      </c>
      <c r="B386" s="22">
        <v>348</v>
      </c>
      <c r="C386" s="22"/>
      <c r="D386" s="13">
        <f t="shared" si="40"/>
        <v>0</v>
      </c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3"/>
    </row>
    <row r="387" spans="1:16" ht="11.25" customHeight="1" x14ac:dyDescent="0.2">
      <c r="A387" s="21" t="s">
        <v>16</v>
      </c>
      <c r="B387" s="22">
        <v>5254</v>
      </c>
      <c r="C387" s="22"/>
      <c r="D387" s="13">
        <f t="shared" si="40"/>
        <v>0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3"/>
    </row>
    <row r="388" spans="1:16" ht="33.75" customHeight="1" x14ac:dyDescent="0.2">
      <c r="A388" s="21" t="s">
        <v>24</v>
      </c>
      <c r="B388" s="22">
        <v>5400</v>
      </c>
      <c r="C388" s="22">
        <v>2000</v>
      </c>
      <c r="D388" s="13">
        <f t="shared" si="40"/>
        <v>2000</v>
      </c>
      <c r="E388" s="22">
        <v>2000</v>
      </c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3"/>
    </row>
    <row r="389" spans="1:16" ht="11.25" customHeight="1" x14ac:dyDescent="0.2">
      <c r="A389" s="21" t="s">
        <v>122</v>
      </c>
      <c r="B389" s="22">
        <v>0</v>
      </c>
      <c r="C389" s="22"/>
      <c r="D389" s="13">
        <f t="shared" si="40"/>
        <v>0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3"/>
    </row>
    <row r="390" spans="1:16" ht="11.25" customHeight="1" x14ac:dyDescent="0.2">
      <c r="A390" s="21" t="s">
        <v>52</v>
      </c>
      <c r="B390" s="22">
        <v>0</v>
      </c>
      <c r="C390" s="22"/>
      <c r="D390" s="13">
        <f t="shared" si="40"/>
        <v>0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3"/>
    </row>
    <row r="391" spans="1:16" s="20" customFormat="1" x14ac:dyDescent="0.2">
      <c r="A391" s="17" t="s">
        <v>164</v>
      </c>
      <c r="B391" s="26">
        <v>25402.300000000003</v>
      </c>
      <c r="C391" s="27">
        <f>SUM(C392:C396)</f>
        <v>20120</v>
      </c>
      <c r="D391" s="14">
        <f t="shared" si="40"/>
        <v>20120</v>
      </c>
      <c r="E391" s="18">
        <f>SUM(E392:E396)</f>
        <v>1676.6666666666667</v>
      </c>
      <c r="F391" s="18">
        <f t="shared" ref="F391:P391" si="46">SUM(F392:F396)</f>
        <v>1676.6666666666667</v>
      </c>
      <c r="G391" s="18">
        <f t="shared" si="46"/>
        <v>1676.6666666666667</v>
      </c>
      <c r="H391" s="18">
        <f t="shared" si="46"/>
        <v>1676.6666666666667</v>
      </c>
      <c r="I391" s="18">
        <f t="shared" si="46"/>
        <v>1676.6666666666667</v>
      </c>
      <c r="J391" s="18">
        <f t="shared" si="46"/>
        <v>1676.6666666666667</v>
      </c>
      <c r="K391" s="18">
        <f t="shared" si="46"/>
        <v>1676.6666666666667</v>
      </c>
      <c r="L391" s="18">
        <f t="shared" si="46"/>
        <v>1676.6666666666667</v>
      </c>
      <c r="M391" s="18">
        <f t="shared" si="46"/>
        <v>1676.6666666666667</v>
      </c>
      <c r="N391" s="18">
        <f t="shared" si="46"/>
        <v>1676.6666666666667</v>
      </c>
      <c r="O391" s="18">
        <f t="shared" si="46"/>
        <v>1676.6666666666667</v>
      </c>
      <c r="P391" s="19">
        <f t="shared" si="46"/>
        <v>1676.6666666666667</v>
      </c>
    </row>
    <row r="392" spans="1:16" ht="11.25" customHeight="1" x14ac:dyDescent="0.2">
      <c r="A392" s="21" t="s">
        <v>15</v>
      </c>
      <c r="B392" s="22">
        <v>1947.9</v>
      </c>
      <c r="C392" s="22">
        <v>1900</v>
      </c>
      <c r="D392" s="13">
        <f t="shared" si="40"/>
        <v>1899.9999999999998</v>
      </c>
      <c r="E392" s="22">
        <f>+C392/12</f>
        <v>158.33333333333334</v>
      </c>
      <c r="F392" s="22">
        <v>158.33333333333334</v>
      </c>
      <c r="G392" s="22">
        <v>158.33333333333334</v>
      </c>
      <c r="H392" s="22">
        <v>158.33333333333334</v>
      </c>
      <c r="I392" s="22">
        <v>158.33333333333334</v>
      </c>
      <c r="J392" s="22">
        <v>158.33333333333334</v>
      </c>
      <c r="K392" s="22">
        <v>158.33333333333334</v>
      </c>
      <c r="L392" s="22">
        <v>158.33333333333334</v>
      </c>
      <c r="M392" s="22">
        <v>158.33333333333334</v>
      </c>
      <c r="N392" s="22">
        <v>158.33333333333334</v>
      </c>
      <c r="O392" s="22">
        <v>158.33333333333334</v>
      </c>
      <c r="P392" s="23">
        <v>158.33333333333334</v>
      </c>
    </row>
    <row r="393" spans="1:16" ht="33.75" customHeight="1" x14ac:dyDescent="0.2">
      <c r="A393" s="21" t="s">
        <v>24</v>
      </c>
      <c r="B393" s="22">
        <v>3600</v>
      </c>
      <c r="C393" s="22">
        <v>4000</v>
      </c>
      <c r="D393" s="13">
        <f t="shared" si="40"/>
        <v>4000.0000000000005</v>
      </c>
      <c r="E393" s="22">
        <f>+C393/12</f>
        <v>333.33333333333331</v>
      </c>
      <c r="F393" s="22">
        <v>333.33333333333331</v>
      </c>
      <c r="G393" s="22">
        <v>333.33333333333331</v>
      </c>
      <c r="H393" s="22">
        <v>333.33333333333331</v>
      </c>
      <c r="I393" s="22">
        <v>333.33333333333331</v>
      </c>
      <c r="J393" s="22">
        <v>333.33333333333331</v>
      </c>
      <c r="K393" s="22">
        <v>333.33333333333331</v>
      </c>
      <c r="L393" s="22">
        <v>333.33333333333331</v>
      </c>
      <c r="M393" s="22">
        <v>333.33333333333331</v>
      </c>
      <c r="N393" s="22">
        <v>333.33333333333331</v>
      </c>
      <c r="O393" s="22">
        <v>333.33333333333331</v>
      </c>
      <c r="P393" s="23">
        <v>333.33333333333331</v>
      </c>
    </row>
    <row r="394" spans="1:16" ht="33.75" customHeight="1" x14ac:dyDescent="0.2">
      <c r="A394" s="21" t="s">
        <v>39</v>
      </c>
      <c r="B394" s="22">
        <v>1885</v>
      </c>
      <c r="C394" s="22">
        <v>1000</v>
      </c>
      <c r="D394" s="13">
        <f t="shared" si="40"/>
        <v>1000.0000000000001</v>
      </c>
      <c r="E394" s="22">
        <f>+C394/12</f>
        <v>83.333333333333329</v>
      </c>
      <c r="F394" s="22">
        <v>83.333333333333329</v>
      </c>
      <c r="G394" s="22">
        <v>83.333333333333329</v>
      </c>
      <c r="H394" s="22">
        <v>83.333333333333329</v>
      </c>
      <c r="I394" s="22">
        <v>83.333333333333329</v>
      </c>
      <c r="J394" s="22">
        <v>83.333333333333329</v>
      </c>
      <c r="K394" s="22">
        <v>83.333333333333329</v>
      </c>
      <c r="L394" s="22">
        <v>83.333333333333329</v>
      </c>
      <c r="M394" s="22">
        <v>83.333333333333329</v>
      </c>
      <c r="N394" s="22">
        <v>83.333333333333329</v>
      </c>
      <c r="O394" s="22">
        <v>83.333333333333329</v>
      </c>
      <c r="P394" s="23">
        <v>83.333333333333329</v>
      </c>
    </row>
    <row r="395" spans="1:16" ht="11.25" customHeight="1" x14ac:dyDescent="0.2">
      <c r="A395" s="21" t="s">
        <v>122</v>
      </c>
      <c r="B395" s="22">
        <v>10440</v>
      </c>
      <c r="C395" s="22">
        <v>5000</v>
      </c>
      <c r="D395" s="13">
        <f t="shared" si="40"/>
        <v>5000</v>
      </c>
      <c r="E395" s="22">
        <f>+C395/12</f>
        <v>416.66666666666669</v>
      </c>
      <c r="F395" s="22">
        <v>416.66666666666669</v>
      </c>
      <c r="G395" s="22">
        <v>416.66666666666669</v>
      </c>
      <c r="H395" s="22">
        <v>416.66666666666669</v>
      </c>
      <c r="I395" s="22">
        <v>416.66666666666669</v>
      </c>
      <c r="J395" s="22">
        <v>416.66666666666669</v>
      </c>
      <c r="K395" s="22">
        <v>416.66666666666669</v>
      </c>
      <c r="L395" s="22">
        <v>416.66666666666669</v>
      </c>
      <c r="M395" s="22">
        <v>416.66666666666669</v>
      </c>
      <c r="N395" s="22">
        <v>416.66666666666669</v>
      </c>
      <c r="O395" s="22">
        <v>416.66666666666669</v>
      </c>
      <c r="P395" s="23">
        <v>416.66666666666669</v>
      </c>
    </row>
    <row r="396" spans="1:16" ht="11.25" customHeight="1" x14ac:dyDescent="0.2">
      <c r="A396" s="21" t="s">
        <v>52</v>
      </c>
      <c r="B396" s="22">
        <v>7529.4000000000005</v>
      </c>
      <c r="C396" s="22">
        <v>8220</v>
      </c>
      <c r="D396" s="13">
        <f t="shared" si="40"/>
        <v>8220</v>
      </c>
      <c r="E396" s="22">
        <f>+C396/12</f>
        <v>685</v>
      </c>
      <c r="F396" s="22">
        <v>685</v>
      </c>
      <c r="G396" s="22">
        <v>685</v>
      </c>
      <c r="H396" s="22">
        <v>685</v>
      </c>
      <c r="I396" s="22">
        <v>685</v>
      </c>
      <c r="J396" s="22">
        <v>685</v>
      </c>
      <c r="K396" s="22">
        <v>685</v>
      </c>
      <c r="L396" s="22">
        <v>685</v>
      </c>
      <c r="M396" s="22">
        <v>685</v>
      </c>
      <c r="N396" s="22">
        <v>685</v>
      </c>
      <c r="O396" s="22">
        <v>685</v>
      </c>
      <c r="P396" s="23">
        <v>685</v>
      </c>
    </row>
    <row r="397" spans="1:16" s="20" customFormat="1" x14ac:dyDescent="0.2">
      <c r="A397" s="17" t="s">
        <v>165</v>
      </c>
      <c r="B397" s="26">
        <v>13647.62</v>
      </c>
      <c r="C397" s="27">
        <f>SUM(C398:C401)</f>
        <v>6000</v>
      </c>
      <c r="D397" s="14">
        <f t="shared" si="40"/>
        <v>6000</v>
      </c>
      <c r="E397" s="18">
        <f>SUM(E398:E401)</f>
        <v>6000</v>
      </c>
      <c r="F397" s="18">
        <f t="shared" ref="F397:P397" si="47">SUM(F398:F401)</f>
        <v>0</v>
      </c>
      <c r="G397" s="18">
        <f t="shared" si="47"/>
        <v>0</v>
      </c>
      <c r="H397" s="18">
        <f t="shared" si="47"/>
        <v>0</v>
      </c>
      <c r="I397" s="18">
        <f t="shared" si="47"/>
        <v>0</v>
      </c>
      <c r="J397" s="18">
        <f t="shared" si="47"/>
        <v>0</v>
      </c>
      <c r="K397" s="18">
        <f t="shared" si="47"/>
        <v>0</v>
      </c>
      <c r="L397" s="18">
        <f t="shared" si="47"/>
        <v>0</v>
      </c>
      <c r="M397" s="18">
        <f t="shared" si="47"/>
        <v>0</v>
      </c>
      <c r="N397" s="18">
        <f t="shared" si="47"/>
        <v>0</v>
      </c>
      <c r="O397" s="18">
        <f t="shared" si="47"/>
        <v>0</v>
      </c>
      <c r="P397" s="19">
        <f t="shared" si="47"/>
        <v>0</v>
      </c>
    </row>
    <row r="398" spans="1:16" ht="11.25" customHeight="1" x14ac:dyDescent="0.2">
      <c r="A398" s="21" t="s">
        <v>15</v>
      </c>
      <c r="B398" s="22">
        <v>117.62</v>
      </c>
      <c r="C398" s="22">
        <v>0</v>
      </c>
      <c r="D398" s="13">
        <f t="shared" si="40"/>
        <v>0</v>
      </c>
      <c r="E398" s="22">
        <v>0</v>
      </c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3"/>
    </row>
    <row r="399" spans="1:16" ht="11.25" customHeight="1" x14ac:dyDescent="0.2">
      <c r="A399" s="21" t="s">
        <v>16</v>
      </c>
      <c r="B399" s="22">
        <v>10830</v>
      </c>
      <c r="C399" s="22">
        <v>2000</v>
      </c>
      <c r="D399" s="13">
        <f t="shared" si="40"/>
        <v>2000</v>
      </c>
      <c r="E399" s="22">
        <v>2000</v>
      </c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3"/>
    </row>
    <row r="400" spans="1:16" ht="33.75" customHeight="1" x14ac:dyDescent="0.2">
      <c r="A400" s="21" t="s">
        <v>24</v>
      </c>
      <c r="B400" s="22">
        <v>2700</v>
      </c>
      <c r="C400" s="22">
        <v>4000</v>
      </c>
      <c r="D400" s="13">
        <f t="shared" si="40"/>
        <v>4000</v>
      </c>
      <c r="E400" s="22">
        <v>4000</v>
      </c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3"/>
    </row>
    <row r="401" spans="1:16" ht="11.25" customHeight="1" x14ac:dyDescent="0.2">
      <c r="A401" s="21" t="s">
        <v>122</v>
      </c>
      <c r="B401" s="22">
        <v>0</v>
      </c>
      <c r="C401" s="22"/>
      <c r="D401" s="13">
        <f t="shared" si="40"/>
        <v>0</v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3"/>
    </row>
    <row r="402" spans="1:16" s="20" customFormat="1" x14ac:dyDescent="0.2">
      <c r="A402" s="17" t="s">
        <v>166</v>
      </c>
      <c r="B402" s="26">
        <v>343630.66</v>
      </c>
      <c r="C402" s="27">
        <f>SUM(C403:C412)</f>
        <v>351000</v>
      </c>
      <c r="D402" s="14">
        <f t="shared" si="40"/>
        <v>351000</v>
      </c>
      <c r="E402" s="18">
        <f>SUM(E403:E412)</f>
        <v>29250</v>
      </c>
      <c r="F402" s="18">
        <f t="shared" ref="F402:P402" si="48">SUM(F403:F412)</f>
        <v>29250</v>
      </c>
      <c r="G402" s="18">
        <f t="shared" si="48"/>
        <v>29250</v>
      </c>
      <c r="H402" s="18">
        <f t="shared" si="48"/>
        <v>29250</v>
      </c>
      <c r="I402" s="18">
        <f t="shared" si="48"/>
        <v>29250</v>
      </c>
      <c r="J402" s="18">
        <f t="shared" si="48"/>
        <v>29250</v>
      </c>
      <c r="K402" s="18">
        <f t="shared" si="48"/>
        <v>29250</v>
      </c>
      <c r="L402" s="18">
        <f t="shared" si="48"/>
        <v>29250</v>
      </c>
      <c r="M402" s="18">
        <f t="shared" si="48"/>
        <v>29250</v>
      </c>
      <c r="N402" s="18">
        <f t="shared" si="48"/>
        <v>29250</v>
      </c>
      <c r="O402" s="18">
        <f t="shared" si="48"/>
        <v>29250</v>
      </c>
      <c r="P402" s="19">
        <f t="shared" si="48"/>
        <v>29250</v>
      </c>
    </row>
    <row r="403" spans="1:16" ht="11.25" customHeight="1" x14ac:dyDescent="0.2">
      <c r="A403" s="21" t="s">
        <v>15</v>
      </c>
      <c r="B403" s="22">
        <v>15017.210000000001</v>
      </c>
      <c r="C403" s="22">
        <v>10000</v>
      </c>
      <c r="D403" s="13">
        <f t="shared" si="40"/>
        <v>10000</v>
      </c>
      <c r="E403" s="22">
        <f t="shared" ref="E403:E412" si="49">+C403/12</f>
        <v>833.33333333333337</v>
      </c>
      <c r="F403" s="22">
        <v>833.33333333333337</v>
      </c>
      <c r="G403" s="22">
        <v>833.33333333333337</v>
      </c>
      <c r="H403" s="22">
        <v>833.33333333333337</v>
      </c>
      <c r="I403" s="22">
        <v>833.33333333333337</v>
      </c>
      <c r="J403" s="22">
        <v>833.33333333333337</v>
      </c>
      <c r="K403" s="22">
        <v>833.33333333333337</v>
      </c>
      <c r="L403" s="22">
        <v>833.33333333333337</v>
      </c>
      <c r="M403" s="22">
        <v>833.33333333333337</v>
      </c>
      <c r="N403" s="22">
        <v>833.33333333333337</v>
      </c>
      <c r="O403" s="22">
        <v>833.33333333333337</v>
      </c>
      <c r="P403" s="23">
        <v>833.33333333333337</v>
      </c>
    </row>
    <row r="404" spans="1:16" ht="11.25" customHeight="1" x14ac:dyDescent="0.2">
      <c r="A404" s="21" t="s">
        <v>16</v>
      </c>
      <c r="B404" s="22">
        <v>9764.69</v>
      </c>
      <c r="C404" s="22">
        <v>10000</v>
      </c>
      <c r="D404" s="13">
        <f t="shared" si="40"/>
        <v>10000</v>
      </c>
      <c r="E404" s="22">
        <f t="shared" si="49"/>
        <v>833.33333333333337</v>
      </c>
      <c r="F404" s="22">
        <v>833.33333333333337</v>
      </c>
      <c r="G404" s="22">
        <v>833.33333333333337</v>
      </c>
      <c r="H404" s="22">
        <v>833.33333333333337</v>
      </c>
      <c r="I404" s="22">
        <v>833.33333333333337</v>
      </c>
      <c r="J404" s="22">
        <v>833.33333333333337</v>
      </c>
      <c r="K404" s="22">
        <v>833.33333333333337</v>
      </c>
      <c r="L404" s="22">
        <v>833.33333333333337</v>
      </c>
      <c r="M404" s="22">
        <v>833.33333333333337</v>
      </c>
      <c r="N404" s="22">
        <v>833.33333333333337</v>
      </c>
      <c r="O404" s="22">
        <v>833.33333333333337</v>
      </c>
      <c r="P404" s="23">
        <v>833.33333333333337</v>
      </c>
    </row>
    <row r="405" spans="1:16" ht="22.5" customHeight="1" x14ac:dyDescent="0.2">
      <c r="A405" s="21" t="s">
        <v>17</v>
      </c>
      <c r="B405" s="22">
        <v>0</v>
      </c>
      <c r="C405" s="22"/>
      <c r="D405" s="13">
        <f t="shared" si="40"/>
        <v>0</v>
      </c>
      <c r="E405" s="22">
        <f t="shared" si="49"/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3">
        <v>0</v>
      </c>
    </row>
    <row r="406" spans="1:16" ht="11.25" customHeight="1" x14ac:dyDescent="0.2">
      <c r="A406" s="21" t="s">
        <v>19</v>
      </c>
      <c r="B406" s="22">
        <v>779.81999999999994</v>
      </c>
      <c r="C406" s="22">
        <v>0</v>
      </c>
      <c r="D406" s="13">
        <f t="shared" si="40"/>
        <v>0</v>
      </c>
      <c r="E406" s="22">
        <f t="shared" si="49"/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3">
        <v>0</v>
      </c>
    </row>
    <row r="407" spans="1:16" ht="33.75" customHeight="1" x14ac:dyDescent="0.2">
      <c r="A407" s="21" t="s">
        <v>24</v>
      </c>
      <c r="B407" s="22">
        <v>800</v>
      </c>
      <c r="C407" s="22">
        <v>3000</v>
      </c>
      <c r="D407" s="13">
        <f t="shared" si="40"/>
        <v>3000</v>
      </c>
      <c r="E407" s="22">
        <f t="shared" si="49"/>
        <v>250</v>
      </c>
      <c r="F407" s="22">
        <v>250</v>
      </c>
      <c r="G407" s="22">
        <v>250</v>
      </c>
      <c r="H407" s="22">
        <v>250</v>
      </c>
      <c r="I407" s="22">
        <v>250</v>
      </c>
      <c r="J407" s="22">
        <v>250</v>
      </c>
      <c r="K407" s="22">
        <v>250</v>
      </c>
      <c r="L407" s="22">
        <v>250</v>
      </c>
      <c r="M407" s="22">
        <v>250</v>
      </c>
      <c r="N407" s="22">
        <v>250</v>
      </c>
      <c r="O407" s="22">
        <v>250</v>
      </c>
      <c r="P407" s="23">
        <v>250</v>
      </c>
    </row>
    <row r="408" spans="1:16" ht="22.5" customHeight="1" x14ac:dyDescent="0.2">
      <c r="A408" s="21" t="s">
        <v>112</v>
      </c>
      <c r="B408" s="22">
        <v>6260.52</v>
      </c>
      <c r="C408" s="22">
        <v>1000</v>
      </c>
      <c r="D408" s="13">
        <f t="shared" si="40"/>
        <v>1000.0000000000001</v>
      </c>
      <c r="E408" s="22">
        <f t="shared" si="49"/>
        <v>83.333333333333329</v>
      </c>
      <c r="F408" s="22">
        <v>83.333333333333329</v>
      </c>
      <c r="G408" s="22">
        <v>83.333333333333329</v>
      </c>
      <c r="H408" s="22">
        <v>83.333333333333329</v>
      </c>
      <c r="I408" s="22">
        <v>83.333333333333329</v>
      </c>
      <c r="J408" s="22">
        <v>83.333333333333329</v>
      </c>
      <c r="K408" s="22">
        <v>83.333333333333329</v>
      </c>
      <c r="L408" s="22">
        <v>83.333333333333329</v>
      </c>
      <c r="M408" s="22">
        <v>83.333333333333329</v>
      </c>
      <c r="N408" s="22">
        <v>83.333333333333329</v>
      </c>
      <c r="O408" s="22">
        <v>83.333333333333329</v>
      </c>
      <c r="P408" s="23">
        <v>83.333333333333329</v>
      </c>
    </row>
    <row r="409" spans="1:16" ht="22.5" customHeight="1" x14ac:dyDescent="0.2">
      <c r="A409" s="21" t="s">
        <v>42</v>
      </c>
      <c r="B409" s="22">
        <v>4988</v>
      </c>
      <c r="C409" s="22">
        <v>0</v>
      </c>
      <c r="D409" s="13">
        <f t="shared" si="40"/>
        <v>0</v>
      </c>
      <c r="E409" s="22">
        <f t="shared" si="49"/>
        <v>0</v>
      </c>
      <c r="F409" s="22">
        <v>0</v>
      </c>
      <c r="G409" s="22">
        <v>0</v>
      </c>
      <c r="H409" s="22">
        <v>0</v>
      </c>
      <c r="I409" s="22">
        <v>0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3">
        <v>0</v>
      </c>
    </row>
    <row r="410" spans="1:16" ht="22.5" customHeight="1" x14ac:dyDescent="0.2">
      <c r="A410" s="21" t="s">
        <v>47</v>
      </c>
      <c r="B410" s="22">
        <v>1144</v>
      </c>
      <c r="C410" s="22">
        <v>1000</v>
      </c>
      <c r="D410" s="13">
        <f t="shared" si="40"/>
        <v>1000.0000000000001</v>
      </c>
      <c r="E410" s="22">
        <f t="shared" si="49"/>
        <v>83.333333333333329</v>
      </c>
      <c r="F410" s="22">
        <v>83.333333333333329</v>
      </c>
      <c r="G410" s="22">
        <v>83.333333333333329</v>
      </c>
      <c r="H410" s="22">
        <v>83.333333333333329</v>
      </c>
      <c r="I410" s="22">
        <v>83.333333333333329</v>
      </c>
      <c r="J410" s="22">
        <v>83.333333333333329</v>
      </c>
      <c r="K410" s="22">
        <v>83.333333333333329</v>
      </c>
      <c r="L410" s="22">
        <v>83.333333333333329</v>
      </c>
      <c r="M410" s="22">
        <v>83.333333333333329</v>
      </c>
      <c r="N410" s="22">
        <v>83.333333333333329</v>
      </c>
      <c r="O410" s="22">
        <v>83.333333333333329</v>
      </c>
      <c r="P410" s="23">
        <v>83.333333333333329</v>
      </c>
    </row>
    <row r="411" spans="1:16" ht="11.25" customHeight="1" x14ac:dyDescent="0.2">
      <c r="A411" s="21" t="s">
        <v>55</v>
      </c>
      <c r="B411" s="22">
        <v>302906.13</v>
      </c>
      <c r="C411" s="22">
        <v>320000</v>
      </c>
      <c r="D411" s="13">
        <f t="shared" si="40"/>
        <v>320000</v>
      </c>
      <c r="E411" s="22">
        <f t="shared" si="49"/>
        <v>26666.666666666668</v>
      </c>
      <c r="F411" s="22">
        <v>26666.666666666668</v>
      </c>
      <c r="G411" s="22">
        <v>26666.666666666668</v>
      </c>
      <c r="H411" s="22">
        <v>26666.666666666668</v>
      </c>
      <c r="I411" s="22">
        <v>26666.666666666668</v>
      </c>
      <c r="J411" s="22">
        <v>26666.666666666668</v>
      </c>
      <c r="K411" s="22">
        <v>26666.666666666668</v>
      </c>
      <c r="L411" s="22">
        <v>26666.666666666668</v>
      </c>
      <c r="M411" s="22">
        <v>26666.666666666668</v>
      </c>
      <c r="N411" s="22">
        <v>26666.666666666668</v>
      </c>
      <c r="O411" s="22">
        <v>26666.666666666668</v>
      </c>
      <c r="P411" s="23">
        <v>26666.666666666668</v>
      </c>
    </row>
    <row r="412" spans="1:16" ht="11.25" customHeight="1" x14ac:dyDescent="0.2">
      <c r="A412" s="21" t="s">
        <v>60</v>
      </c>
      <c r="B412" s="22">
        <v>1970.29</v>
      </c>
      <c r="C412" s="22">
        <v>6000</v>
      </c>
      <c r="D412" s="13">
        <f t="shared" si="40"/>
        <v>6000</v>
      </c>
      <c r="E412" s="22">
        <f t="shared" si="49"/>
        <v>500</v>
      </c>
      <c r="F412" s="22">
        <v>500</v>
      </c>
      <c r="G412" s="22">
        <v>500</v>
      </c>
      <c r="H412" s="22">
        <v>500</v>
      </c>
      <c r="I412" s="22">
        <v>500</v>
      </c>
      <c r="J412" s="22">
        <v>500</v>
      </c>
      <c r="K412" s="22">
        <v>500</v>
      </c>
      <c r="L412" s="22">
        <v>500</v>
      </c>
      <c r="M412" s="22">
        <v>500</v>
      </c>
      <c r="N412" s="22">
        <v>500</v>
      </c>
      <c r="O412" s="22">
        <v>500</v>
      </c>
      <c r="P412" s="23">
        <v>500</v>
      </c>
    </row>
    <row r="413" spans="1:16" s="20" customFormat="1" x14ac:dyDescent="0.2">
      <c r="A413" s="17" t="s">
        <v>167</v>
      </c>
      <c r="B413" s="26">
        <v>302761.78999999998</v>
      </c>
      <c r="C413" s="27">
        <f>SUM(C414:C420)</f>
        <v>233000</v>
      </c>
      <c r="D413" s="14">
        <f t="shared" si="40"/>
        <v>233000</v>
      </c>
      <c r="E413" s="18">
        <f>SUM(E414:E420)</f>
        <v>500</v>
      </c>
      <c r="F413" s="18">
        <f t="shared" ref="F413:P413" si="50">SUM(F414:F420)</f>
        <v>0</v>
      </c>
      <c r="G413" s="18">
        <f t="shared" si="50"/>
        <v>500</v>
      </c>
      <c r="H413" s="18">
        <f t="shared" si="50"/>
        <v>231500</v>
      </c>
      <c r="I413" s="18">
        <f t="shared" si="50"/>
        <v>500</v>
      </c>
      <c r="J413" s="18">
        <f t="shared" si="50"/>
        <v>0</v>
      </c>
      <c r="K413" s="18">
        <f t="shared" si="50"/>
        <v>0</v>
      </c>
      <c r="L413" s="18">
        <f t="shared" si="50"/>
        <v>0</v>
      </c>
      <c r="M413" s="18">
        <f t="shared" si="50"/>
        <v>0</v>
      </c>
      <c r="N413" s="18">
        <f t="shared" si="50"/>
        <v>0</v>
      </c>
      <c r="O413" s="18">
        <f t="shared" si="50"/>
        <v>0</v>
      </c>
      <c r="P413" s="19">
        <f t="shared" si="50"/>
        <v>0</v>
      </c>
    </row>
    <row r="414" spans="1:16" ht="22.5" customHeight="1" x14ac:dyDescent="0.2">
      <c r="A414" s="21" t="s">
        <v>22</v>
      </c>
      <c r="B414" s="22">
        <v>1352.5</v>
      </c>
      <c r="C414" s="22">
        <v>1500</v>
      </c>
      <c r="D414" s="13">
        <f t="shared" si="40"/>
        <v>1500</v>
      </c>
      <c r="E414" s="22">
        <v>500</v>
      </c>
      <c r="F414" s="22"/>
      <c r="G414" s="22">
        <v>500</v>
      </c>
      <c r="H414" s="22"/>
      <c r="I414" s="22">
        <v>500</v>
      </c>
      <c r="J414" s="22"/>
      <c r="K414" s="22"/>
      <c r="L414" s="22"/>
      <c r="M414" s="22"/>
      <c r="N414" s="22"/>
      <c r="O414" s="22"/>
      <c r="P414" s="23"/>
    </row>
    <row r="415" spans="1:16" ht="33.75" customHeight="1" x14ac:dyDescent="0.2">
      <c r="A415" s="21" t="s">
        <v>24</v>
      </c>
      <c r="B415" s="22">
        <v>2600</v>
      </c>
      <c r="C415" s="22">
        <v>3000</v>
      </c>
      <c r="D415" s="13">
        <f t="shared" si="40"/>
        <v>3000</v>
      </c>
      <c r="E415" s="22"/>
      <c r="F415" s="22"/>
      <c r="G415" s="22"/>
      <c r="H415" s="22">
        <v>3000</v>
      </c>
      <c r="I415" s="22"/>
      <c r="J415" s="22"/>
      <c r="K415" s="22"/>
      <c r="L415" s="22"/>
      <c r="M415" s="22"/>
      <c r="N415" s="22"/>
      <c r="O415" s="22"/>
      <c r="P415" s="23"/>
    </row>
    <row r="416" spans="1:16" ht="11.25" customHeight="1" x14ac:dyDescent="0.2">
      <c r="A416" s="21" t="s">
        <v>25</v>
      </c>
      <c r="B416" s="22">
        <v>35516.879999999997</v>
      </c>
      <c r="C416" s="22">
        <v>30000</v>
      </c>
      <c r="D416" s="13">
        <f t="shared" si="40"/>
        <v>30000</v>
      </c>
      <c r="E416" s="22"/>
      <c r="F416" s="22"/>
      <c r="G416" s="22"/>
      <c r="H416" s="22">
        <v>30000</v>
      </c>
      <c r="I416" s="22"/>
      <c r="J416" s="22"/>
      <c r="K416" s="22"/>
      <c r="L416" s="22"/>
      <c r="M416" s="22"/>
      <c r="N416" s="22"/>
      <c r="O416" s="22"/>
      <c r="P416" s="23"/>
    </row>
    <row r="417" spans="1:16" ht="11.25" customHeight="1" x14ac:dyDescent="0.2">
      <c r="A417" s="21" t="s">
        <v>27</v>
      </c>
      <c r="B417" s="22">
        <v>6110.4</v>
      </c>
      <c r="C417" s="22">
        <v>3000</v>
      </c>
      <c r="D417" s="13">
        <f t="shared" si="40"/>
        <v>3000</v>
      </c>
      <c r="E417" s="22"/>
      <c r="F417" s="22"/>
      <c r="G417" s="22"/>
      <c r="H417" s="22">
        <v>3000</v>
      </c>
      <c r="I417" s="22"/>
      <c r="J417" s="22"/>
      <c r="K417" s="22"/>
      <c r="L417" s="22"/>
      <c r="M417" s="22"/>
      <c r="N417" s="22"/>
      <c r="O417" s="22"/>
      <c r="P417" s="23"/>
    </row>
    <row r="418" spans="1:16" ht="33.75" customHeight="1" x14ac:dyDescent="0.2">
      <c r="A418" s="21" t="s">
        <v>39</v>
      </c>
      <c r="B418" s="22">
        <v>1392</v>
      </c>
      <c r="C418" s="22">
        <v>1000</v>
      </c>
      <c r="D418" s="13">
        <f t="shared" si="40"/>
        <v>1000</v>
      </c>
      <c r="E418" s="22"/>
      <c r="F418" s="22"/>
      <c r="G418" s="22"/>
      <c r="H418" s="22">
        <v>1000</v>
      </c>
      <c r="I418" s="22"/>
      <c r="J418" s="22"/>
      <c r="K418" s="22"/>
      <c r="L418" s="22"/>
      <c r="M418" s="22"/>
      <c r="N418" s="22"/>
      <c r="O418" s="22"/>
      <c r="P418" s="23"/>
    </row>
    <row r="419" spans="1:16" ht="22.5" customHeight="1" x14ac:dyDescent="0.2">
      <c r="A419" s="21" t="s">
        <v>48</v>
      </c>
      <c r="B419" s="22">
        <v>15877.789999999999</v>
      </c>
      <c r="C419" s="22">
        <v>16000</v>
      </c>
      <c r="D419" s="13">
        <f t="shared" ref="D419:D482" si="51">SUM(E419:P419)</f>
        <v>16000</v>
      </c>
      <c r="E419" s="22"/>
      <c r="F419" s="22"/>
      <c r="G419" s="22"/>
      <c r="H419" s="22">
        <v>16000</v>
      </c>
      <c r="I419" s="22"/>
      <c r="J419" s="22"/>
      <c r="K419" s="22"/>
      <c r="L419" s="22"/>
      <c r="M419" s="22"/>
      <c r="N419" s="22"/>
      <c r="O419" s="22"/>
      <c r="P419" s="23"/>
    </row>
    <row r="420" spans="1:16" ht="11.25" customHeight="1" x14ac:dyDescent="0.2">
      <c r="A420" s="21" t="s">
        <v>52</v>
      </c>
      <c r="B420" s="22">
        <v>239912.22</v>
      </c>
      <c r="C420" s="22">
        <v>178500</v>
      </c>
      <c r="D420" s="13">
        <f t="shared" si="51"/>
        <v>178500</v>
      </c>
      <c r="E420" s="22"/>
      <c r="F420" s="22"/>
      <c r="G420" s="22"/>
      <c r="H420" s="22">
        <v>178500</v>
      </c>
      <c r="I420" s="22"/>
      <c r="J420" s="22"/>
      <c r="K420" s="22"/>
      <c r="L420" s="22"/>
      <c r="M420" s="22"/>
      <c r="N420" s="22"/>
      <c r="O420" s="22"/>
      <c r="P420" s="23"/>
    </row>
    <row r="421" spans="1:16" s="20" customFormat="1" x14ac:dyDescent="0.2">
      <c r="A421" s="17" t="s">
        <v>168</v>
      </c>
      <c r="B421" s="26">
        <v>56856</v>
      </c>
      <c r="C421" s="27">
        <f>SUM(C422:C431)</f>
        <v>37000</v>
      </c>
      <c r="D421" s="14">
        <f t="shared" si="51"/>
        <v>37000</v>
      </c>
      <c r="E421" s="18">
        <f>SUM(E422:E431)</f>
        <v>3000</v>
      </c>
      <c r="F421" s="18">
        <f t="shared" ref="F421:P421" si="52">SUM(F422:F431)</f>
        <v>1000</v>
      </c>
      <c r="G421" s="18">
        <f t="shared" si="52"/>
        <v>23000</v>
      </c>
      <c r="H421" s="18">
        <f t="shared" si="52"/>
        <v>1000</v>
      </c>
      <c r="I421" s="18">
        <f t="shared" si="52"/>
        <v>1500</v>
      </c>
      <c r="J421" s="18">
        <f t="shared" si="52"/>
        <v>1000</v>
      </c>
      <c r="K421" s="18">
        <f t="shared" si="52"/>
        <v>1500</v>
      </c>
      <c r="L421" s="18">
        <f t="shared" si="52"/>
        <v>1000</v>
      </c>
      <c r="M421" s="18">
        <f t="shared" si="52"/>
        <v>1500</v>
      </c>
      <c r="N421" s="18">
        <f t="shared" si="52"/>
        <v>1000</v>
      </c>
      <c r="O421" s="18">
        <f t="shared" si="52"/>
        <v>1500</v>
      </c>
      <c r="P421" s="19">
        <f t="shared" si="52"/>
        <v>0</v>
      </c>
    </row>
    <row r="422" spans="1:16" ht="11.25" customHeight="1" x14ac:dyDescent="0.2">
      <c r="A422" s="21" t="s">
        <v>15</v>
      </c>
      <c r="B422" s="22">
        <v>1130.81</v>
      </c>
      <c r="C422" s="22">
        <v>1000</v>
      </c>
      <c r="D422" s="13">
        <f t="shared" si="51"/>
        <v>1000</v>
      </c>
      <c r="E422" s="22">
        <v>1000</v>
      </c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3"/>
    </row>
    <row r="423" spans="1:16" ht="11.25" customHeight="1" x14ac:dyDescent="0.2">
      <c r="A423" s="21" t="s">
        <v>16</v>
      </c>
      <c r="B423" s="22">
        <v>14622.96</v>
      </c>
      <c r="C423" s="22">
        <v>14000</v>
      </c>
      <c r="D423" s="13">
        <f t="shared" si="51"/>
        <v>14000</v>
      </c>
      <c r="E423" s="22">
        <v>1500</v>
      </c>
      <c r="F423" s="22">
        <v>1000</v>
      </c>
      <c r="G423" s="22">
        <v>1500</v>
      </c>
      <c r="H423" s="22">
        <v>1000</v>
      </c>
      <c r="I423" s="22">
        <v>1500</v>
      </c>
      <c r="J423" s="22">
        <v>1000</v>
      </c>
      <c r="K423" s="22">
        <v>1500</v>
      </c>
      <c r="L423" s="22">
        <v>1000</v>
      </c>
      <c r="M423" s="22">
        <v>1500</v>
      </c>
      <c r="N423" s="22">
        <v>1000</v>
      </c>
      <c r="O423" s="22">
        <v>1500</v>
      </c>
      <c r="P423" s="23"/>
    </row>
    <row r="424" spans="1:16" ht="11.25" customHeight="1" x14ac:dyDescent="0.2">
      <c r="A424" s="21" t="s">
        <v>19</v>
      </c>
      <c r="B424" s="22">
        <v>748.2</v>
      </c>
      <c r="C424" s="22">
        <v>500</v>
      </c>
      <c r="D424" s="13">
        <f t="shared" si="51"/>
        <v>500</v>
      </c>
      <c r="E424" s="22">
        <v>500</v>
      </c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3"/>
    </row>
    <row r="425" spans="1:16" ht="33.75" customHeight="1" x14ac:dyDescent="0.2">
      <c r="A425" s="21" t="s">
        <v>131</v>
      </c>
      <c r="B425" s="22">
        <v>0</v>
      </c>
      <c r="C425" s="22"/>
      <c r="D425" s="13">
        <f t="shared" si="51"/>
        <v>0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3"/>
    </row>
    <row r="426" spans="1:16" ht="33.75" customHeight="1" x14ac:dyDescent="0.2">
      <c r="A426" s="21" t="s">
        <v>34</v>
      </c>
      <c r="B426" s="22">
        <v>13920</v>
      </c>
      <c r="C426" s="22">
        <v>0</v>
      </c>
      <c r="D426" s="13">
        <f t="shared" si="51"/>
        <v>0</v>
      </c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3"/>
    </row>
    <row r="427" spans="1:16" ht="33.75" customHeight="1" x14ac:dyDescent="0.2">
      <c r="A427" s="21" t="s">
        <v>38</v>
      </c>
      <c r="B427" s="22">
        <v>0</v>
      </c>
      <c r="C427" s="22"/>
      <c r="D427" s="13">
        <f t="shared" si="51"/>
        <v>0</v>
      </c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3"/>
    </row>
    <row r="428" spans="1:16" ht="11.25" customHeight="1" x14ac:dyDescent="0.2">
      <c r="A428" s="21" t="s">
        <v>43</v>
      </c>
      <c r="B428" s="22">
        <v>984.99</v>
      </c>
      <c r="C428" s="22"/>
      <c r="D428" s="13">
        <f t="shared" si="51"/>
        <v>0</v>
      </c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3"/>
    </row>
    <row r="429" spans="1:16" ht="22.5" customHeight="1" x14ac:dyDescent="0.2">
      <c r="A429" s="21" t="s">
        <v>47</v>
      </c>
      <c r="B429" s="22">
        <v>1584</v>
      </c>
      <c r="C429" s="22">
        <v>1500</v>
      </c>
      <c r="D429" s="13">
        <f t="shared" si="51"/>
        <v>1500</v>
      </c>
      <c r="E429" s="22"/>
      <c r="F429" s="22"/>
      <c r="G429" s="22">
        <v>1500</v>
      </c>
      <c r="H429" s="22"/>
      <c r="I429" s="22"/>
      <c r="J429" s="22"/>
      <c r="K429" s="22"/>
      <c r="L429" s="22"/>
      <c r="M429" s="22"/>
      <c r="N429" s="22"/>
      <c r="O429" s="22"/>
      <c r="P429" s="23"/>
    </row>
    <row r="430" spans="1:16" ht="22.5" customHeight="1" x14ac:dyDescent="0.2">
      <c r="A430" s="21" t="s">
        <v>48</v>
      </c>
      <c r="B430" s="22">
        <v>3247</v>
      </c>
      <c r="C430" s="22">
        <v>3000</v>
      </c>
      <c r="D430" s="13">
        <f t="shared" si="51"/>
        <v>3000</v>
      </c>
      <c r="E430" s="22"/>
      <c r="F430" s="22"/>
      <c r="G430" s="22">
        <v>3000</v>
      </c>
      <c r="H430" s="22"/>
      <c r="I430" s="22"/>
      <c r="J430" s="22"/>
      <c r="K430" s="22"/>
      <c r="L430" s="22"/>
      <c r="M430" s="22"/>
      <c r="N430" s="22"/>
      <c r="O430" s="22"/>
      <c r="P430" s="23"/>
    </row>
    <row r="431" spans="1:16" ht="11.25" customHeight="1" x14ac:dyDescent="0.2">
      <c r="A431" s="21" t="s">
        <v>52</v>
      </c>
      <c r="B431" s="22">
        <v>20618.04</v>
      </c>
      <c r="C431" s="22">
        <v>17000</v>
      </c>
      <c r="D431" s="13">
        <f t="shared" si="51"/>
        <v>17000</v>
      </c>
      <c r="E431" s="22"/>
      <c r="F431" s="22"/>
      <c r="G431" s="22">
        <v>17000</v>
      </c>
      <c r="H431" s="22"/>
      <c r="I431" s="22"/>
      <c r="J431" s="22"/>
      <c r="K431" s="22"/>
      <c r="L431" s="22"/>
      <c r="M431" s="22"/>
      <c r="N431" s="22"/>
      <c r="O431" s="22"/>
      <c r="P431" s="23"/>
    </row>
    <row r="432" spans="1:16" s="20" customFormat="1" x14ac:dyDescent="0.2">
      <c r="A432" s="17" t="s">
        <v>169</v>
      </c>
      <c r="B432" s="26">
        <v>977.14</v>
      </c>
      <c r="C432" s="27">
        <f>+C433+C434</f>
        <v>5000</v>
      </c>
      <c r="D432" s="14">
        <f t="shared" si="51"/>
        <v>5000</v>
      </c>
      <c r="E432" s="18">
        <f>+E433+E434</f>
        <v>5000</v>
      </c>
      <c r="F432" s="18">
        <f t="shared" ref="F432:P432" si="53">+F433+F434</f>
        <v>0</v>
      </c>
      <c r="G432" s="18">
        <f t="shared" si="53"/>
        <v>0</v>
      </c>
      <c r="H432" s="18">
        <f t="shared" si="53"/>
        <v>0</v>
      </c>
      <c r="I432" s="18">
        <f t="shared" si="53"/>
        <v>0</v>
      </c>
      <c r="J432" s="18">
        <f t="shared" si="53"/>
        <v>0</v>
      </c>
      <c r="K432" s="18">
        <f t="shared" si="53"/>
        <v>0</v>
      </c>
      <c r="L432" s="18">
        <f t="shared" si="53"/>
        <v>0</v>
      </c>
      <c r="M432" s="18">
        <f t="shared" si="53"/>
        <v>0</v>
      </c>
      <c r="N432" s="18">
        <f t="shared" si="53"/>
        <v>0</v>
      </c>
      <c r="O432" s="18">
        <f t="shared" si="53"/>
        <v>0</v>
      </c>
      <c r="P432" s="19">
        <f t="shared" si="53"/>
        <v>0</v>
      </c>
    </row>
    <row r="433" spans="1:16" ht="22.5" customHeight="1" x14ac:dyDescent="0.2">
      <c r="A433" s="21" t="s">
        <v>22</v>
      </c>
      <c r="B433" s="22">
        <v>212.5</v>
      </c>
      <c r="C433" s="22"/>
      <c r="D433" s="13">
        <f t="shared" si="51"/>
        <v>0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3"/>
    </row>
    <row r="434" spans="1:16" ht="11.25" customHeight="1" x14ac:dyDescent="0.2">
      <c r="A434" s="21" t="s">
        <v>52</v>
      </c>
      <c r="B434" s="22">
        <v>764.64</v>
      </c>
      <c r="C434" s="22">
        <v>5000</v>
      </c>
      <c r="D434" s="13">
        <f t="shared" si="51"/>
        <v>5000</v>
      </c>
      <c r="E434" s="22">
        <v>5000</v>
      </c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3"/>
    </row>
    <row r="435" spans="1:16" s="20" customFormat="1" x14ac:dyDescent="0.2">
      <c r="A435" s="17" t="s">
        <v>170</v>
      </c>
      <c r="B435" s="26">
        <v>0</v>
      </c>
      <c r="C435" s="27">
        <f>+C436</f>
        <v>5000</v>
      </c>
      <c r="D435" s="14">
        <f t="shared" si="51"/>
        <v>5000</v>
      </c>
      <c r="E435" s="18">
        <f>+E436</f>
        <v>5000</v>
      </c>
      <c r="F435" s="18">
        <f t="shared" ref="F435:P435" si="54">+F436</f>
        <v>0</v>
      </c>
      <c r="G435" s="18">
        <f t="shared" si="54"/>
        <v>0</v>
      </c>
      <c r="H435" s="18">
        <f t="shared" si="54"/>
        <v>0</v>
      </c>
      <c r="I435" s="18">
        <f t="shared" si="54"/>
        <v>0</v>
      </c>
      <c r="J435" s="18">
        <f t="shared" si="54"/>
        <v>0</v>
      </c>
      <c r="K435" s="18">
        <f t="shared" si="54"/>
        <v>0</v>
      </c>
      <c r="L435" s="18">
        <f t="shared" si="54"/>
        <v>0</v>
      </c>
      <c r="M435" s="18">
        <f t="shared" si="54"/>
        <v>0</v>
      </c>
      <c r="N435" s="18">
        <f t="shared" si="54"/>
        <v>0</v>
      </c>
      <c r="O435" s="18">
        <f t="shared" si="54"/>
        <v>0</v>
      </c>
      <c r="P435" s="19">
        <f t="shared" si="54"/>
        <v>0</v>
      </c>
    </row>
    <row r="436" spans="1:16" ht="11.25" customHeight="1" x14ac:dyDescent="0.2">
      <c r="A436" s="21" t="s">
        <v>52</v>
      </c>
      <c r="B436" s="22">
        <v>0</v>
      </c>
      <c r="C436" s="22">
        <v>5000</v>
      </c>
      <c r="D436" s="13">
        <f t="shared" si="51"/>
        <v>5000</v>
      </c>
      <c r="E436" s="22">
        <v>5000</v>
      </c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3"/>
    </row>
    <row r="437" spans="1:16" s="20" customFormat="1" x14ac:dyDescent="0.2">
      <c r="A437" s="17" t="s">
        <v>171</v>
      </c>
      <c r="B437" s="26">
        <v>776.04</v>
      </c>
      <c r="C437" s="27">
        <f>+C438+C439+C440</f>
        <v>5000</v>
      </c>
      <c r="D437" s="14">
        <f t="shared" si="51"/>
        <v>5000</v>
      </c>
      <c r="E437" s="18">
        <f>+E438+E439+E440</f>
        <v>5000</v>
      </c>
      <c r="F437" s="18">
        <f t="shared" ref="F437:P437" si="55">+F438+F439+F440</f>
        <v>0</v>
      </c>
      <c r="G437" s="18">
        <f t="shared" si="55"/>
        <v>0</v>
      </c>
      <c r="H437" s="18">
        <f t="shared" si="55"/>
        <v>0</v>
      </c>
      <c r="I437" s="18">
        <f t="shared" si="55"/>
        <v>0</v>
      </c>
      <c r="J437" s="18">
        <f t="shared" si="55"/>
        <v>0</v>
      </c>
      <c r="K437" s="18">
        <f t="shared" si="55"/>
        <v>0</v>
      </c>
      <c r="L437" s="18">
        <f t="shared" si="55"/>
        <v>0</v>
      </c>
      <c r="M437" s="18">
        <f t="shared" si="55"/>
        <v>0</v>
      </c>
      <c r="N437" s="18">
        <f t="shared" si="55"/>
        <v>0</v>
      </c>
      <c r="O437" s="18">
        <f t="shared" si="55"/>
        <v>0</v>
      </c>
      <c r="P437" s="19">
        <f t="shared" si="55"/>
        <v>0</v>
      </c>
    </row>
    <row r="438" spans="1:16" ht="11.25" customHeight="1" x14ac:dyDescent="0.2">
      <c r="A438" s="21" t="s">
        <v>15</v>
      </c>
      <c r="B438" s="22">
        <v>196.04</v>
      </c>
      <c r="C438" s="22"/>
      <c r="D438" s="13">
        <f t="shared" si="51"/>
        <v>0</v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3"/>
    </row>
    <row r="439" spans="1:16" ht="11.25" customHeight="1" x14ac:dyDescent="0.2">
      <c r="A439" s="21" t="s">
        <v>52</v>
      </c>
      <c r="B439" s="22">
        <v>0</v>
      </c>
      <c r="C439" s="22">
        <v>5000</v>
      </c>
      <c r="D439" s="13">
        <f t="shared" si="51"/>
        <v>5000</v>
      </c>
      <c r="E439" s="22">
        <v>5000</v>
      </c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3"/>
    </row>
    <row r="440" spans="1:16" ht="33.75" customHeight="1" x14ac:dyDescent="0.2">
      <c r="A440" s="21" t="s">
        <v>38</v>
      </c>
      <c r="B440" s="22">
        <v>580</v>
      </c>
      <c r="C440" s="22"/>
      <c r="D440" s="13">
        <f t="shared" si="51"/>
        <v>0</v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3"/>
    </row>
    <row r="441" spans="1:16" s="20" customFormat="1" x14ac:dyDescent="0.2">
      <c r="A441" s="17" t="s">
        <v>172</v>
      </c>
      <c r="B441" s="26">
        <v>360742.23000000004</v>
      </c>
      <c r="C441" s="27">
        <f>SUM(C442:C469)</f>
        <v>253000</v>
      </c>
      <c r="D441" s="14">
        <f t="shared" si="51"/>
        <v>253000.00000000003</v>
      </c>
      <c r="E441" s="18">
        <f>SUM(E442:E469)</f>
        <v>21083.333333333332</v>
      </c>
      <c r="F441" s="18">
        <f t="shared" ref="F441:P441" si="56">SUM(F442:F469)</f>
        <v>21083.333333333332</v>
      </c>
      <c r="G441" s="18">
        <f t="shared" si="56"/>
        <v>21083.333333333332</v>
      </c>
      <c r="H441" s="18">
        <f t="shared" si="56"/>
        <v>21083.333333333332</v>
      </c>
      <c r="I441" s="18">
        <f t="shared" si="56"/>
        <v>21083.333333333332</v>
      </c>
      <c r="J441" s="18">
        <f t="shared" si="56"/>
        <v>21083.333333333332</v>
      </c>
      <c r="K441" s="18">
        <f t="shared" si="56"/>
        <v>21083.333333333332</v>
      </c>
      <c r="L441" s="18">
        <f t="shared" si="56"/>
        <v>21083.333333333332</v>
      </c>
      <c r="M441" s="18">
        <f t="shared" si="56"/>
        <v>21083.333333333332</v>
      </c>
      <c r="N441" s="18">
        <f t="shared" si="56"/>
        <v>21083.333333333332</v>
      </c>
      <c r="O441" s="18">
        <f t="shared" si="56"/>
        <v>21083.333333333332</v>
      </c>
      <c r="P441" s="19">
        <f t="shared" si="56"/>
        <v>21083.333333333332</v>
      </c>
    </row>
    <row r="442" spans="1:16" ht="11.25" customHeight="1" x14ac:dyDescent="0.2">
      <c r="A442" s="21" t="s">
        <v>15</v>
      </c>
      <c r="B442" s="22">
        <v>17723.84</v>
      </c>
      <c r="C442" s="22">
        <v>14000</v>
      </c>
      <c r="D442" s="13">
        <f t="shared" si="51"/>
        <v>13999.999999999998</v>
      </c>
      <c r="E442" s="22">
        <f t="shared" ref="E442:E469" si="57">+C442/12</f>
        <v>1166.6666666666667</v>
      </c>
      <c r="F442" s="22">
        <v>1166.6666666666667</v>
      </c>
      <c r="G442" s="22">
        <v>1166.6666666666667</v>
      </c>
      <c r="H442" s="22">
        <v>1166.6666666666667</v>
      </c>
      <c r="I442" s="22">
        <v>1166.6666666666667</v>
      </c>
      <c r="J442" s="22">
        <v>1166.6666666666667</v>
      </c>
      <c r="K442" s="22">
        <v>1166.6666666666667</v>
      </c>
      <c r="L442" s="22">
        <v>1166.6666666666667</v>
      </c>
      <c r="M442" s="22">
        <v>1166.6666666666667</v>
      </c>
      <c r="N442" s="22">
        <v>1166.6666666666667</v>
      </c>
      <c r="O442" s="22">
        <v>1166.6666666666667</v>
      </c>
      <c r="P442" s="23">
        <v>1166.6666666666667</v>
      </c>
    </row>
    <row r="443" spans="1:16" ht="11.25" customHeight="1" x14ac:dyDescent="0.2">
      <c r="A443" s="21" t="s">
        <v>173</v>
      </c>
      <c r="B443" s="22">
        <v>1461.6</v>
      </c>
      <c r="C443" s="22">
        <v>1500</v>
      </c>
      <c r="D443" s="13">
        <f t="shared" si="51"/>
        <v>1500</v>
      </c>
      <c r="E443" s="22">
        <f t="shared" si="57"/>
        <v>125</v>
      </c>
      <c r="F443" s="22">
        <v>125</v>
      </c>
      <c r="G443" s="22">
        <v>125</v>
      </c>
      <c r="H443" s="22">
        <v>125</v>
      </c>
      <c r="I443" s="22">
        <v>125</v>
      </c>
      <c r="J443" s="22">
        <v>125</v>
      </c>
      <c r="K443" s="22">
        <v>125</v>
      </c>
      <c r="L443" s="22">
        <v>125</v>
      </c>
      <c r="M443" s="22">
        <v>125</v>
      </c>
      <c r="N443" s="22">
        <v>125</v>
      </c>
      <c r="O443" s="22">
        <v>125</v>
      </c>
      <c r="P443" s="23">
        <v>125</v>
      </c>
    </row>
    <row r="444" spans="1:16" ht="11.25" customHeight="1" x14ac:dyDescent="0.2">
      <c r="A444" s="21" t="s">
        <v>16</v>
      </c>
      <c r="B444" s="22">
        <v>58836.680000000008</v>
      </c>
      <c r="C444" s="22">
        <v>38000</v>
      </c>
      <c r="D444" s="13">
        <f t="shared" si="51"/>
        <v>38000</v>
      </c>
      <c r="E444" s="22">
        <f t="shared" si="57"/>
        <v>3166.6666666666665</v>
      </c>
      <c r="F444" s="22">
        <v>3166.6666666666665</v>
      </c>
      <c r="G444" s="22">
        <v>3166.6666666666665</v>
      </c>
      <c r="H444" s="22">
        <v>3166.6666666666665</v>
      </c>
      <c r="I444" s="22">
        <v>3166.6666666666665</v>
      </c>
      <c r="J444" s="22">
        <v>3166.6666666666665</v>
      </c>
      <c r="K444" s="22">
        <v>3166.6666666666665</v>
      </c>
      <c r="L444" s="22">
        <v>3166.6666666666665</v>
      </c>
      <c r="M444" s="22">
        <v>3166.6666666666665</v>
      </c>
      <c r="N444" s="22">
        <v>3166.6666666666665</v>
      </c>
      <c r="O444" s="22">
        <v>3166.6666666666665</v>
      </c>
      <c r="P444" s="23">
        <v>3166.6666666666665</v>
      </c>
    </row>
    <row r="445" spans="1:16" ht="11.25" customHeight="1" x14ac:dyDescent="0.2">
      <c r="A445" s="21" t="s">
        <v>19</v>
      </c>
      <c r="B445" s="22">
        <v>11587.449999999999</v>
      </c>
      <c r="C445" s="22">
        <v>8000</v>
      </c>
      <c r="D445" s="13">
        <f t="shared" si="51"/>
        <v>8000.0000000000009</v>
      </c>
      <c r="E445" s="22">
        <f t="shared" si="57"/>
        <v>666.66666666666663</v>
      </c>
      <c r="F445" s="22">
        <v>666.66666666666663</v>
      </c>
      <c r="G445" s="22">
        <v>666.66666666666663</v>
      </c>
      <c r="H445" s="22">
        <v>666.66666666666663</v>
      </c>
      <c r="I445" s="22">
        <v>666.66666666666663</v>
      </c>
      <c r="J445" s="22">
        <v>666.66666666666663</v>
      </c>
      <c r="K445" s="22">
        <v>666.66666666666663</v>
      </c>
      <c r="L445" s="22">
        <v>666.66666666666663</v>
      </c>
      <c r="M445" s="22">
        <v>666.66666666666663</v>
      </c>
      <c r="N445" s="22">
        <v>666.66666666666663</v>
      </c>
      <c r="O445" s="22">
        <v>666.66666666666663</v>
      </c>
      <c r="P445" s="23">
        <v>666.66666666666663</v>
      </c>
    </row>
    <row r="446" spans="1:16" ht="11.25" customHeight="1" x14ac:dyDescent="0.2">
      <c r="A446" s="21" t="s">
        <v>84</v>
      </c>
      <c r="B446" s="22">
        <v>0</v>
      </c>
      <c r="C446" s="22"/>
      <c r="D446" s="13">
        <f t="shared" si="51"/>
        <v>0</v>
      </c>
      <c r="E446" s="22">
        <f t="shared" si="57"/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3">
        <v>0</v>
      </c>
    </row>
    <row r="447" spans="1:16" ht="11.25" customHeight="1" x14ac:dyDescent="0.2">
      <c r="A447" s="21" t="s">
        <v>174</v>
      </c>
      <c r="B447" s="22">
        <v>20172.400000000001</v>
      </c>
      <c r="C447" s="22">
        <v>20000</v>
      </c>
      <c r="D447" s="13">
        <f t="shared" si="51"/>
        <v>20000</v>
      </c>
      <c r="E447" s="22">
        <f t="shared" si="57"/>
        <v>1666.6666666666667</v>
      </c>
      <c r="F447" s="22">
        <v>1666.6666666666667</v>
      </c>
      <c r="G447" s="22">
        <v>1666.6666666666667</v>
      </c>
      <c r="H447" s="22">
        <v>1666.6666666666667</v>
      </c>
      <c r="I447" s="22">
        <v>1666.6666666666667</v>
      </c>
      <c r="J447" s="22">
        <v>1666.6666666666667</v>
      </c>
      <c r="K447" s="22">
        <v>1666.6666666666667</v>
      </c>
      <c r="L447" s="22">
        <v>1666.6666666666667</v>
      </c>
      <c r="M447" s="22">
        <v>1666.6666666666667</v>
      </c>
      <c r="N447" s="22">
        <v>1666.6666666666667</v>
      </c>
      <c r="O447" s="22">
        <v>1666.6666666666667</v>
      </c>
      <c r="P447" s="23">
        <v>1666.6666666666667</v>
      </c>
    </row>
    <row r="448" spans="1:16" ht="11.25" customHeight="1" x14ac:dyDescent="0.2">
      <c r="A448" s="21" t="s">
        <v>23</v>
      </c>
      <c r="B448" s="22">
        <v>37103.760000000002</v>
      </c>
      <c r="C448" s="22">
        <v>35000</v>
      </c>
      <c r="D448" s="13">
        <f t="shared" si="51"/>
        <v>35000.000000000007</v>
      </c>
      <c r="E448" s="22">
        <f t="shared" si="57"/>
        <v>2916.6666666666665</v>
      </c>
      <c r="F448" s="22">
        <v>2916.6666666666665</v>
      </c>
      <c r="G448" s="22">
        <v>2916.6666666666665</v>
      </c>
      <c r="H448" s="22">
        <v>2916.6666666666665</v>
      </c>
      <c r="I448" s="22">
        <v>2916.6666666666665</v>
      </c>
      <c r="J448" s="22">
        <v>2916.6666666666665</v>
      </c>
      <c r="K448" s="22">
        <v>2916.6666666666665</v>
      </c>
      <c r="L448" s="22">
        <v>2916.6666666666665</v>
      </c>
      <c r="M448" s="22">
        <v>2916.6666666666665</v>
      </c>
      <c r="N448" s="22">
        <v>2916.6666666666665</v>
      </c>
      <c r="O448" s="22">
        <v>2916.6666666666665</v>
      </c>
      <c r="P448" s="23">
        <v>2916.6666666666665</v>
      </c>
    </row>
    <row r="449" spans="1:16" ht="33.75" customHeight="1" x14ac:dyDescent="0.2">
      <c r="A449" s="21" t="s">
        <v>24</v>
      </c>
      <c r="B449" s="22">
        <v>3000</v>
      </c>
      <c r="C449" s="22">
        <v>6000</v>
      </c>
      <c r="D449" s="13">
        <f t="shared" si="51"/>
        <v>6000</v>
      </c>
      <c r="E449" s="22">
        <f t="shared" si="57"/>
        <v>500</v>
      </c>
      <c r="F449" s="22">
        <v>500</v>
      </c>
      <c r="G449" s="22">
        <v>500</v>
      </c>
      <c r="H449" s="22">
        <v>500</v>
      </c>
      <c r="I449" s="22">
        <v>500</v>
      </c>
      <c r="J449" s="22">
        <v>500</v>
      </c>
      <c r="K449" s="22">
        <v>500</v>
      </c>
      <c r="L449" s="22">
        <v>500</v>
      </c>
      <c r="M449" s="22">
        <v>500</v>
      </c>
      <c r="N449" s="22">
        <v>500</v>
      </c>
      <c r="O449" s="22">
        <v>500</v>
      </c>
      <c r="P449" s="23">
        <v>500</v>
      </c>
    </row>
    <row r="450" spans="1:16" ht="11.25" customHeight="1" x14ac:dyDescent="0.2">
      <c r="A450" s="21" t="s">
        <v>127</v>
      </c>
      <c r="B450" s="22">
        <v>0</v>
      </c>
      <c r="C450" s="22"/>
      <c r="D450" s="13">
        <f t="shared" si="51"/>
        <v>0</v>
      </c>
      <c r="E450" s="22">
        <f t="shared" si="57"/>
        <v>0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3">
        <v>0</v>
      </c>
    </row>
    <row r="451" spans="1:16" ht="11.25" customHeight="1" x14ac:dyDescent="0.2">
      <c r="A451" s="21" t="s">
        <v>27</v>
      </c>
      <c r="B451" s="22">
        <v>4367.79</v>
      </c>
      <c r="C451" s="22">
        <v>1500</v>
      </c>
      <c r="D451" s="13">
        <f t="shared" si="51"/>
        <v>1500</v>
      </c>
      <c r="E451" s="22">
        <f t="shared" si="57"/>
        <v>125</v>
      </c>
      <c r="F451" s="22">
        <v>125</v>
      </c>
      <c r="G451" s="22">
        <v>125</v>
      </c>
      <c r="H451" s="22">
        <v>125</v>
      </c>
      <c r="I451" s="22">
        <v>125</v>
      </c>
      <c r="J451" s="22">
        <v>125</v>
      </c>
      <c r="K451" s="22">
        <v>125</v>
      </c>
      <c r="L451" s="22">
        <v>125</v>
      </c>
      <c r="M451" s="22">
        <v>125</v>
      </c>
      <c r="N451" s="22">
        <v>125</v>
      </c>
      <c r="O451" s="22">
        <v>125</v>
      </c>
      <c r="P451" s="23">
        <v>125</v>
      </c>
    </row>
    <row r="452" spans="1:16" ht="11.25" customHeight="1" x14ac:dyDescent="0.2">
      <c r="A452" s="21" t="s">
        <v>28</v>
      </c>
      <c r="B452" s="22">
        <v>1693.02</v>
      </c>
      <c r="C452" s="22">
        <v>1000</v>
      </c>
      <c r="D452" s="13">
        <f t="shared" si="51"/>
        <v>1000.0000000000001</v>
      </c>
      <c r="E452" s="22">
        <f t="shared" si="57"/>
        <v>83.333333333333329</v>
      </c>
      <c r="F452" s="22">
        <v>83.333333333333329</v>
      </c>
      <c r="G452" s="22">
        <v>83.333333333333329</v>
      </c>
      <c r="H452" s="22">
        <v>83.333333333333329</v>
      </c>
      <c r="I452" s="22">
        <v>83.333333333333329</v>
      </c>
      <c r="J452" s="22">
        <v>83.333333333333329</v>
      </c>
      <c r="K452" s="22">
        <v>83.333333333333329</v>
      </c>
      <c r="L452" s="22">
        <v>83.333333333333329</v>
      </c>
      <c r="M452" s="22">
        <v>83.333333333333329</v>
      </c>
      <c r="N452" s="22">
        <v>83.333333333333329</v>
      </c>
      <c r="O452" s="22">
        <v>83.333333333333329</v>
      </c>
      <c r="P452" s="23">
        <v>83.333333333333329</v>
      </c>
    </row>
    <row r="453" spans="1:16" ht="22.5" customHeight="1" x14ac:dyDescent="0.2">
      <c r="A453" s="21" t="s">
        <v>112</v>
      </c>
      <c r="B453" s="22">
        <v>41043.120000000003</v>
      </c>
      <c r="C453" s="22">
        <v>1500</v>
      </c>
      <c r="D453" s="13">
        <f t="shared" si="51"/>
        <v>1500</v>
      </c>
      <c r="E453" s="22">
        <f t="shared" si="57"/>
        <v>125</v>
      </c>
      <c r="F453" s="22">
        <v>125</v>
      </c>
      <c r="G453" s="22">
        <v>125</v>
      </c>
      <c r="H453" s="22">
        <v>125</v>
      </c>
      <c r="I453" s="22">
        <v>125</v>
      </c>
      <c r="J453" s="22">
        <v>125</v>
      </c>
      <c r="K453" s="22">
        <v>125</v>
      </c>
      <c r="L453" s="22">
        <v>125</v>
      </c>
      <c r="M453" s="22">
        <v>125</v>
      </c>
      <c r="N453" s="22">
        <v>125</v>
      </c>
      <c r="O453" s="22">
        <v>125</v>
      </c>
      <c r="P453" s="23">
        <v>125</v>
      </c>
    </row>
    <row r="454" spans="1:16" ht="11.25" customHeight="1" x14ac:dyDescent="0.2">
      <c r="A454" s="21" t="s">
        <v>29</v>
      </c>
      <c r="B454" s="22">
        <v>790.74</v>
      </c>
      <c r="C454" s="22">
        <v>500</v>
      </c>
      <c r="D454" s="13">
        <f t="shared" si="51"/>
        <v>500.00000000000006</v>
      </c>
      <c r="E454" s="22">
        <f t="shared" si="57"/>
        <v>41.666666666666664</v>
      </c>
      <c r="F454" s="22">
        <v>41.666666666666664</v>
      </c>
      <c r="G454" s="22">
        <v>41.666666666666664</v>
      </c>
      <c r="H454" s="22">
        <v>41.666666666666664</v>
      </c>
      <c r="I454" s="22">
        <v>41.666666666666664</v>
      </c>
      <c r="J454" s="22">
        <v>41.666666666666664</v>
      </c>
      <c r="K454" s="22">
        <v>41.666666666666664</v>
      </c>
      <c r="L454" s="22">
        <v>41.666666666666664</v>
      </c>
      <c r="M454" s="22">
        <v>41.666666666666664</v>
      </c>
      <c r="N454" s="22">
        <v>41.666666666666664</v>
      </c>
      <c r="O454" s="22">
        <v>41.666666666666664</v>
      </c>
      <c r="P454" s="23">
        <v>41.666666666666664</v>
      </c>
    </row>
    <row r="455" spans="1:16" ht="22.5" customHeight="1" x14ac:dyDescent="0.2">
      <c r="A455" s="21" t="s">
        <v>175</v>
      </c>
      <c r="B455" s="22">
        <v>0</v>
      </c>
      <c r="C455" s="22"/>
      <c r="D455" s="13">
        <f t="shared" si="51"/>
        <v>0</v>
      </c>
      <c r="E455" s="22">
        <f t="shared" si="57"/>
        <v>0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3">
        <v>0</v>
      </c>
    </row>
    <row r="456" spans="1:16" ht="11.25" customHeight="1" x14ac:dyDescent="0.2">
      <c r="A456" s="21" t="s">
        <v>151</v>
      </c>
      <c r="B456" s="22">
        <v>4640</v>
      </c>
      <c r="C456" s="22">
        <v>0</v>
      </c>
      <c r="D456" s="13">
        <f t="shared" si="51"/>
        <v>0</v>
      </c>
      <c r="E456" s="22">
        <f t="shared" si="57"/>
        <v>0</v>
      </c>
      <c r="F456" s="22">
        <v>0</v>
      </c>
      <c r="G456" s="22">
        <v>0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3">
        <v>0</v>
      </c>
    </row>
    <row r="457" spans="1:16" ht="11.25" customHeight="1" x14ac:dyDescent="0.2">
      <c r="A457" s="21" t="s">
        <v>176</v>
      </c>
      <c r="B457" s="22">
        <v>60145</v>
      </c>
      <c r="C457" s="22">
        <v>50000</v>
      </c>
      <c r="D457" s="13">
        <f t="shared" si="51"/>
        <v>49999.999999999993</v>
      </c>
      <c r="E457" s="22">
        <f t="shared" si="57"/>
        <v>4166.666666666667</v>
      </c>
      <c r="F457" s="22">
        <v>4166.666666666667</v>
      </c>
      <c r="G457" s="22">
        <v>4166.666666666667</v>
      </c>
      <c r="H457" s="22">
        <v>4166.666666666667</v>
      </c>
      <c r="I457" s="22">
        <v>4166.666666666667</v>
      </c>
      <c r="J457" s="22">
        <v>4166.666666666667</v>
      </c>
      <c r="K457" s="22">
        <v>4166.666666666667</v>
      </c>
      <c r="L457" s="22">
        <v>4166.666666666667</v>
      </c>
      <c r="M457" s="22">
        <v>4166.666666666667</v>
      </c>
      <c r="N457" s="22">
        <v>4166.666666666667</v>
      </c>
      <c r="O457" s="22">
        <v>4166.666666666667</v>
      </c>
      <c r="P457" s="23">
        <v>4166.666666666667</v>
      </c>
    </row>
    <row r="458" spans="1:16" ht="11.25" customHeight="1" x14ac:dyDescent="0.2">
      <c r="A458" s="21" t="s">
        <v>30</v>
      </c>
      <c r="B458" s="22">
        <v>0</v>
      </c>
      <c r="C458" s="22"/>
      <c r="D458" s="13">
        <f t="shared" si="51"/>
        <v>0</v>
      </c>
      <c r="E458" s="22">
        <f t="shared" si="57"/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3">
        <v>0</v>
      </c>
    </row>
    <row r="459" spans="1:16" ht="11.25" customHeight="1" x14ac:dyDescent="0.2">
      <c r="A459" s="21" t="s">
        <v>31</v>
      </c>
      <c r="B459" s="22">
        <v>22189.649999999998</v>
      </c>
      <c r="C459" s="22">
        <v>23000</v>
      </c>
      <c r="D459" s="13">
        <f t="shared" si="51"/>
        <v>23000.000000000004</v>
      </c>
      <c r="E459" s="22">
        <f t="shared" si="57"/>
        <v>1916.6666666666667</v>
      </c>
      <c r="F459" s="22">
        <v>1916.6666666666667</v>
      </c>
      <c r="G459" s="22">
        <v>1916.6666666666667</v>
      </c>
      <c r="H459" s="22">
        <v>1916.6666666666667</v>
      </c>
      <c r="I459" s="22">
        <v>1916.6666666666667</v>
      </c>
      <c r="J459" s="22">
        <v>1916.6666666666667</v>
      </c>
      <c r="K459" s="22">
        <v>1916.6666666666667</v>
      </c>
      <c r="L459" s="22">
        <v>1916.6666666666667</v>
      </c>
      <c r="M459" s="22">
        <v>1916.6666666666667</v>
      </c>
      <c r="N459" s="22">
        <v>1916.6666666666667</v>
      </c>
      <c r="O459" s="22">
        <v>1916.6666666666667</v>
      </c>
      <c r="P459" s="23">
        <v>1916.6666666666667</v>
      </c>
    </row>
    <row r="460" spans="1:16" ht="33.75" customHeight="1" x14ac:dyDescent="0.2">
      <c r="A460" s="21" t="s">
        <v>38</v>
      </c>
      <c r="B460" s="22">
        <v>7134</v>
      </c>
      <c r="C460" s="22">
        <v>7000</v>
      </c>
      <c r="D460" s="13">
        <f t="shared" si="51"/>
        <v>6999.9999999999991</v>
      </c>
      <c r="E460" s="22">
        <f t="shared" si="57"/>
        <v>583.33333333333337</v>
      </c>
      <c r="F460" s="22">
        <v>583.33333333333337</v>
      </c>
      <c r="G460" s="22">
        <v>583.33333333333337</v>
      </c>
      <c r="H460" s="22">
        <v>583.33333333333337</v>
      </c>
      <c r="I460" s="22">
        <v>583.33333333333337</v>
      </c>
      <c r="J460" s="22">
        <v>583.33333333333337</v>
      </c>
      <c r="K460" s="22">
        <v>583.33333333333337</v>
      </c>
      <c r="L460" s="22">
        <v>583.33333333333337</v>
      </c>
      <c r="M460" s="22">
        <v>583.33333333333337</v>
      </c>
      <c r="N460" s="22">
        <v>583.33333333333337</v>
      </c>
      <c r="O460" s="22">
        <v>583.33333333333337</v>
      </c>
      <c r="P460" s="23">
        <v>583.33333333333337</v>
      </c>
    </row>
    <row r="461" spans="1:16" ht="11.25" customHeight="1" x14ac:dyDescent="0.2">
      <c r="A461" s="21" t="s">
        <v>41</v>
      </c>
      <c r="B461" s="22">
        <v>0</v>
      </c>
      <c r="C461" s="22"/>
      <c r="D461" s="13">
        <f t="shared" si="51"/>
        <v>0</v>
      </c>
      <c r="E461" s="22">
        <f t="shared" si="57"/>
        <v>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3">
        <v>0</v>
      </c>
    </row>
    <row r="462" spans="1:16" ht="22.5" customHeight="1" x14ac:dyDescent="0.2">
      <c r="A462" s="21" t="s">
        <v>42</v>
      </c>
      <c r="B462" s="22">
        <v>7624</v>
      </c>
      <c r="C462" s="22">
        <v>0</v>
      </c>
      <c r="D462" s="13">
        <f t="shared" si="51"/>
        <v>0</v>
      </c>
      <c r="E462" s="22">
        <f t="shared" si="57"/>
        <v>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3">
        <v>0</v>
      </c>
    </row>
    <row r="463" spans="1:16" ht="22.5" customHeight="1" x14ac:dyDescent="0.2">
      <c r="A463" s="21" t="s">
        <v>177</v>
      </c>
      <c r="B463" s="22">
        <v>0</v>
      </c>
      <c r="C463" s="22"/>
      <c r="D463" s="13">
        <f t="shared" si="51"/>
        <v>0</v>
      </c>
      <c r="E463" s="22">
        <f t="shared" si="57"/>
        <v>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3">
        <v>0</v>
      </c>
    </row>
    <row r="464" spans="1:16" ht="11.25" customHeight="1" x14ac:dyDescent="0.2">
      <c r="A464" s="21" t="s">
        <v>44</v>
      </c>
      <c r="B464" s="22">
        <v>15660</v>
      </c>
      <c r="C464" s="22">
        <v>14000</v>
      </c>
      <c r="D464" s="13">
        <f t="shared" si="51"/>
        <v>13999.999999999998</v>
      </c>
      <c r="E464" s="22">
        <f t="shared" si="57"/>
        <v>1166.6666666666667</v>
      </c>
      <c r="F464" s="22">
        <v>1166.6666666666667</v>
      </c>
      <c r="G464" s="22">
        <v>1166.6666666666667</v>
      </c>
      <c r="H464" s="22">
        <v>1166.6666666666667</v>
      </c>
      <c r="I464" s="22">
        <v>1166.6666666666667</v>
      </c>
      <c r="J464" s="22">
        <v>1166.6666666666667</v>
      </c>
      <c r="K464" s="22">
        <v>1166.6666666666667</v>
      </c>
      <c r="L464" s="22">
        <v>1166.6666666666667</v>
      </c>
      <c r="M464" s="22">
        <v>1166.6666666666667</v>
      </c>
      <c r="N464" s="22">
        <v>1166.6666666666667</v>
      </c>
      <c r="O464" s="22">
        <v>1166.6666666666667</v>
      </c>
      <c r="P464" s="23">
        <v>1166.6666666666667</v>
      </c>
    </row>
    <row r="465" spans="1:16" ht="22.5" customHeight="1" x14ac:dyDescent="0.2">
      <c r="A465" s="21" t="s">
        <v>47</v>
      </c>
      <c r="B465" s="22">
        <v>1584</v>
      </c>
      <c r="C465" s="22">
        <v>1000</v>
      </c>
      <c r="D465" s="13">
        <f t="shared" si="51"/>
        <v>1000.0000000000001</v>
      </c>
      <c r="E465" s="22">
        <f t="shared" si="57"/>
        <v>83.333333333333329</v>
      </c>
      <c r="F465" s="22">
        <v>83.333333333333329</v>
      </c>
      <c r="G465" s="22">
        <v>83.333333333333329</v>
      </c>
      <c r="H465" s="22">
        <v>83.333333333333329</v>
      </c>
      <c r="I465" s="22">
        <v>83.333333333333329</v>
      </c>
      <c r="J465" s="22">
        <v>83.333333333333329</v>
      </c>
      <c r="K465" s="22">
        <v>83.333333333333329</v>
      </c>
      <c r="L465" s="22">
        <v>83.333333333333329</v>
      </c>
      <c r="M465" s="22">
        <v>83.333333333333329</v>
      </c>
      <c r="N465" s="22">
        <v>83.333333333333329</v>
      </c>
      <c r="O465" s="22">
        <v>83.333333333333329</v>
      </c>
      <c r="P465" s="23">
        <v>83.333333333333329</v>
      </c>
    </row>
    <row r="466" spans="1:16" ht="11.25" customHeight="1" x14ac:dyDescent="0.2">
      <c r="A466" s="21" t="s">
        <v>97</v>
      </c>
      <c r="B466" s="22">
        <v>18650</v>
      </c>
      <c r="C466" s="22">
        <v>15000</v>
      </c>
      <c r="D466" s="13">
        <f t="shared" si="51"/>
        <v>15000</v>
      </c>
      <c r="E466" s="22">
        <f t="shared" si="57"/>
        <v>1250</v>
      </c>
      <c r="F466" s="22">
        <v>1250</v>
      </c>
      <c r="G466" s="22">
        <v>1250</v>
      </c>
      <c r="H466" s="22">
        <v>1250</v>
      </c>
      <c r="I466" s="22">
        <v>1250</v>
      </c>
      <c r="J466" s="22">
        <v>1250</v>
      </c>
      <c r="K466" s="22">
        <v>1250</v>
      </c>
      <c r="L466" s="22">
        <v>1250</v>
      </c>
      <c r="M466" s="22">
        <v>1250</v>
      </c>
      <c r="N466" s="22">
        <v>1250</v>
      </c>
      <c r="O466" s="22">
        <v>1250</v>
      </c>
      <c r="P466" s="23">
        <v>1250</v>
      </c>
    </row>
    <row r="467" spans="1:16" ht="11.25" customHeight="1" x14ac:dyDescent="0.2">
      <c r="A467" s="21" t="s">
        <v>92</v>
      </c>
      <c r="B467" s="22">
        <v>3364</v>
      </c>
      <c r="C467" s="22"/>
      <c r="D467" s="13">
        <f t="shared" si="51"/>
        <v>0</v>
      </c>
      <c r="E467" s="22">
        <f t="shared" si="57"/>
        <v>0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3">
        <v>0</v>
      </c>
    </row>
    <row r="468" spans="1:16" ht="11.25" customHeight="1" x14ac:dyDescent="0.2">
      <c r="A468" s="21" t="s">
        <v>60</v>
      </c>
      <c r="B468" s="22">
        <v>16608.75</v>
      </c>
      <c r="C468" s="22">
        <v>6000</v>
      </c>
      <c r="D468" s="13">
        <f t="shared" si="51"/>
        <v>6000</v>
      </c>
      <c r="E468" s="22">
        <f t="shared" si="57"/>
        <v>500</v>
      </c>
      <c r="F468" s="22">
        <v>500</v>
      </c>
      <c r="G468" s="22">
        <v>500</v>
      </c>
      <c r="H468" s="22">
        <v>500</v>
      </c>
      <c r="I468" s="22">
        <v>500</v>
      </c>
      <c r="J468" s="22">
        <v>500</v>
      </c>
      <c r="K468" s="22">
        <v>500</v>
      </c>
      <c r="L468" s="22">
        <v>500</v>
      </c>
      <c r="M468" s="22">
        <v>500</v>
      </c>
      <c r="N468" s="22">
        <v>500</v>
      </c>
      <c r="O468" s="22">
        <v>500</v>
      </c>
      <c r="P468" s="23">
        <v>500</v>
      </c>
    </row>
    <row r="469" spans="1:16" ht="22.5" customHeight="1" x14ac:dyDescent="0.2">
      <c r="A469" s="21" t="s">
        <v>161</v>
      </c>
      <c r="B469" s="22">
        <v>5362.43</v>
      </c>
      <c r="C469" s="22">
        <v>10000</v>
      </c>
      <c r="D469" s="13">
        <f t="shared" si="51"/>
        <v>10000</v>
      </c>
      <c r="E469" s="22">
        <f t="shared" si="57"/>
        <v>833.33333333333337</v>
      </c>
      <c r="F469" s="22">
        <v>833.33333333333337</v>
      </c>
      <c r="G469" s="22">
        <v>833.33333333333337</v>
      </c>
      <c r="H469" s="22">
        <v>833.33333333333337</v>
      </c>
      <c r="I469" s="22">
        <v>833.33333333333337</v>
      </c>
      <c r="J469" s="22">
        <v>833.33333333333337</v>
      </c>
      <c r="K469" s="22">
        <v>833.33333333333337</v>
      </c>
      <c r="L469" s="22">
        <v>833.33333333333337</v>
      </c>
      <c r="M469" s="22">
        <v>833.33333333333337</v>
      </c>
      <c r="N469" s="22">
        <v>833.33333333333337</v>
      </c>
      <c r="O469" s="22">
        <v>833.33333333333337</v>
      </c>
      <c r="P469" s="23">
        <v>833.33333333333337</v>
      </c>
    </row>
    <row r="470" spans="1:16" s="20" customFormat="1" ht="11.25" customHeight="1" x14ac:dyDescent="0.2">
      <c r="A470" s="17" t="s">
        <v>178</v>
      </c>
      <c r="B470" s="26">
        <v>1960.87</v>
      </c>
      <c r="C470" s="27">
        <f>SUM(C471:C473)</f>
        <v>0</v>
      </c>
      <c r="D470" s="14">
        <f t="shared" si="51"/>
        <v>0</v>
      </c>
      <c r="E470" s="18">
        <f>SUM(E471:E473)</f>
        <v>0</v>
      </c>
      <c r="F470" s="18">
        <f t="shared" ref="F470:P470" si="58">SUM(F471:F473)</f>
        <v>0</v>
      </c>
      <c r="G470" s="18">
        <f t="shared" si="58"/>
        <v>0</v>
      </c>
      <c r="H470" s="18">
        <f t="shared" si="58"/>
        <v>0</v>
      </c>
      <c r="I470" s="18">
        <f t="shared" si="58"/>
        <v>0</v>
      </c>
      <c r="J470" s="18">
        <f t="shared" si="58"/>
        <v>0</v>
      </c>
      <c r="K470" s="18">
        <f t="shared" si="58"/>
        <v>0</v>
      </c>
      <c r="L470" s="18">
        <f t="shared" si="58"/>
        <v>0</v>
      </c>
      <c r="M470" s="18">
        <f t="shared" si="58"/>
        <v>0</v>
      </c>
      <c r="N470" s="18">
        <f t="shared" si="58"/>
        <v>0</v>
      </c>
      <c r="O470" s="18">
        <f t="shared" si="58"/>
        <v>0</v>
      </c>
      <c r="P470" s="19">
        <f t="shared" si="58"/>
        <v>0</v>
      </c>
    </row>
    <row r="471" spans="1:16" ht="11.25" customHeight="1" x14ac:dyDescent="0.2">
      <c r="A471" s="21" t="s">
        <v>15</v>
      </c>
      <c r="B471" s="22">
        <v>918.47</v>
      </c>
      <c r="C471" s="22"/>
      <c r="D471" s="13">
        <f t="shared" si="51"/>
        <v>0</v>
      </c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3"/>
    </row>
    <row r="472" spans="1:16" ht="11.25" customHeight="1" x14ac:dyDescent="0.2">
      <c r="A472" s="21" t="s">
        <v>16</v>
      </c>
      <c r="B472" s="22">
        <v>742.4</v>
      </c>
      <c r="C472" s="22"/>
      <c r="D472" s="13">
        <f t="shared" si="51"/>
        <v>0</v>
      </c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3"/>
    </row>
    <row r="473" spans="1:16" ht="33.75" customHeight="1" x14ac:dyDescent="0.2">
      <c r="A473" s="21" t="s">
        <v>24</v>
      </c>
      <c r="B473" s="22">
        <v>300</v>
      </c>
      <c r="C473" s="22">
        <v>0</v>
      </c>
      <c r="D473" s="13">
        <f t="shared" si="51"/>
        <v>0</v>
      </c>
      <c r="E473" s="22">
        <v>0</v>
      </c>
      <c r="F473" s="22">
        <v>0</v>
      </c>
      <c r="G473" s="22">
        <v>0</v>
      </c>
      <c r="H473" s="22">
        <v>0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3">
        <v>0</v>
      </c>
    </row>
    <row r="474" spans="1:16" s="20" customFormat="1" x14ac:dyDescent="0.2">
      <c r="A474" s="17" t="s">
        <v>179</v>
      </c>
      <c r="B474" s="26">
        <v>37558.209999999992</v>
      </c>
      <c r="C474" s="27">
        <f>SUM(C475:C481)</f>
        <v>33000</v>
      </c>
      <c r="D474" s="14">
        <f t="shared" si="51"/>
        <v>33000</v>
      </c>
      <c r="E474" s="18">
        <f>SUM(E475:E481)</f>
        <v>2750</v>
      </c>
      <c r="F474" s="18">
        <f t="shared" ref="F474:P474" si="59">SUM(F475:F481)</f>
        <v>2750</v>
      </c>
      <c r="G474" s="18">
        <f t="shared" si="59"/>
        <v>2750</v>
      </c>
      <c r="H474" s="18">
        <f t="shared" si="59"/>
        <v>2750</v>
      </c>
      <c r="I474" s="18">
        <f t="shared" si="59"/>
        <v>2750</v>
      </c>
      <c r="J474" s="18">
        <f t="shared" si="59"/>
        <v>2750</v>
      </c>
      <c r="K474" s="18">
        <f t="shared" si="59"/>
        <v>2750</v>
      </c>
      <c r="L474" s="18">
        <f t="shared" si="59"/>
        <v>2750</v>
      </c>
      <c r="M474" s="18">
        <f t="shared" si="59"/>
        <v>2750</v>
      </c>
      <c r="N474" s="18">
        <f t="shared" si="59"/>
        <v>2750</v>
      </c>
      <c r="O474" s="18">
        <f t="shared" si="59"/>
        <v>2750</v>
      </c>
      <c r="P474" s="19">
        <f t="shared" si="59"/>
        <v>2750</v>
      </c>
    </row>
    <row r="475" spans="1:16" ht="11.25" customHeight="1" x14ac:dyDescent="0.2">
      <c r="A475" s="21" t="s">
        <v>15</v>
      </c>
      <c r="B475" s="22">
        <v>6263.04</v>
      </c>
      <c r="C475" s="22">
        <v>4000</v>
      </c>
      <c r="D475" s="13">
        <f t="shared" si="51"/>
        <v>4000.0000000000005</v>
      </c>
      <c r="E475" s="22">
        <f t="shared" ref="E475:E481" si="60">+C475/12</f>
        <v>333.33333333333331</v>
      </c>
      <c r="F475" s="22">
        <v>333.33333333333331</v>
      </c>
      <c r="G475" s="22">
        <v>333.33333333333331</v>
      </c>
      <c r="H475" s="22">
        <v>333.33333333333331</v>
      </c>
      <c r="I475" s="22">
        <v>333.33333333333331</v>
      </c>
      <c r="J475" s="22">
        <v>333.33333333333331</v>
      </c>
      <c r="K475" s="22">
        <v>333.33333333333331</v>
      </c>
      <c r="L475" s="22">
        <v>333.33333333333331</v>
      </c>
      <c r="M475" s="22">
        <v>333.33333333333331</v>
      </c>
      <c r="N475" s="22">
        <v>333.33333333333331</v>
      </c>
      <c r="O475" s="22">
        <v>333.33333333333331</v>
      </c>
      <c r="P475" s="23">
        <v>333.33333333333331</v>
      </c>
    </row>
    <row r="476" spans="1:16" ht="11.25" customHeight="1" x14ac:dyDescent="0.2">
      <c r="A476" s="21" t="s">
        <v>16</v>
      </c>
      <c r="B476" s="22">
        <v>7171.5899999999992</v>
      </c>
      <c r="C476" s="22">
        <v>5000</v>
      </c>
      <c r="D476" s="13">
        <f t="shared" si="51"/>
        <v>5000</v>
      </c>
      <c r="E476" s="22">
        <f t="shared" si="60"/>
        <v>416.66666666666669</v>
      </c>
      <c r="F476" s="22">
        <v>416.66666666666669</v>
      </c>
      <c r="G476" s="22">
        <v>416.66666666666669</v>
      </c>
      <c r="H476" s="22">
        <v>416.66666666666669</v>
      </c>
      <c r="I476" s="22">
        <v>416.66666666666669</v>
      </c>
      <c r="J476" s="22">
        <v>416.66666666666669</v>
      </c>
      <c r="K476" s="22">
        <v>416.66666666666669</v>
      </c>
      <c r="L476" s="22">
        <v>416.66666666666669</v>
      </c>
      <c r="M476" s="22">
        <v>416.66666666666669</v>
      </c>
      <c r="N476" s="22">
        <v>416.66666666666669</v>
      </c>
      <c r="O476" s="22">
        <v>416.66666666666669</v>
      </c>
      <c r="P476" s="23">
        <v>416.66666666666669</v>
      </c>
    </row>
    <row r="477" spans="1:16" ht="22.5" customHeight="1" x14ac:dyDescent="0.2">
      <c r="A477" s="21" t="s">
        <v>22</v>
      </c>
      <c r="B477" s="22">
        <v>175.99</v>
      </c>
      <c r="C477" s="22"/>
      <c r="D477" s="13">
        <f t="shared" si="51"/>
        <v>0</v>
      </c>
      <c r="E477" s="22">
        <f t="shared" si="60"/>
        <v>0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3">
        <v>0</v>
      </c>
    </row>
    <row r="478" spans="1:16" ht="33.75" customHeight="1" x14ac:dyDescent="0.2">
      <c r="A478" s="21" t="s">
        <v>24</v>
      </c>
      <c r="B478" s="22">
        <v>21400</v>
      </c>
      <c r="C478" s="22">
        <v>18000</v>
      </c>
      <c r="D478" s="13">
        <f t="shared" si="51"/>
        <v>18000</v>
      </c>
      <c r="E478" s="22">
        <f t="shared" si="60"/>
        <v>1500</v>
      </c>
      <c r="F478" s="22">
        <v>1500</v>
      </c>
      <c r="G478" s="22">
        <v>1500</v>
      </c>
      <c r="H478" s="22">
        <v>1500</v>
      </c>
      <c r="I478" s="22">
        <v>1500</v>
      </c>
      <c r="J478" s="22">
        <v>1500</v>
      </c>
      <c r="K478" s="22">
        <v>1500</v>
      </c>
      <c r="L478" s="22">
        <v>1500</v>
      </c>
      <c r="M478" s="22">
        <v>1500</v>
      </c>
      <c r="N478" s="22">
        <v>1500</v>
      </c>
      <c r="O478" s="22">
        <v>1500</v>
      </c>
      <c r="P478" s="23">
        <v>1500</v>
      </c>
    </row>
    <row r="479" spans="1:16" ht="11.25" customHeight="1" x14ac:dyDescent="0.2">
      <c r="A479" s="21" t="s">
        <v>28</v>
      </c>
      <c r="B479" s="22">
        <v>562.6</v>
      </c>
      <c r="C479" s="22">
        <v>1000</v>
      </c>
      <c r="D479" s="13">
        <f t="shared" si="51"/>
        <v>1000.0000000000001</v>
      </c>
      <c r="E479" s="22">
        <f t="shared" si="60"/>
        <v>83.333333333333329</v>
      </c>
      <c r="F479" s="22">
        <v>83.333333333333329</v>
      </c>
      <c r="G479" s="22">
        <v>83.333333333333329</v>
      </c>
      <c r="H479" s="22">
        <v>83.333333333333329</v>
      </c>
      <c r="I479" s="22">
        <v>83.333333333333329</v>
      </c>
      <c r="J479" s="22">
        <v>83.333333333333329</v>
      </c>
      <c r="K479" s="22">
        <v>83.333333333333329</v>
      </c>
      <c r="L479" s="22">
        <v>83.333333333333329</v>
      </c>
      <c r="M479" s="22">
        <v>83.333333333333329</v>
      </c>
      <c r="N479" s="22">
        <v>83.333333333333329</v>
      </c>
      <c r="O479" s="22">
        <v>83.333333333333329</v>
      </c>
      <c r="P479" s="23">
        <v>83.333333333333329</v>
      </c>
    </row>
    <row r="480" spans="1:16" ht="11.25" customHeight="1" x14ac:dyDescent="0.2">
      <c r="A480" s="21" t="s">
        <v>43</v>
      </c>
      <c r="B480" s="22">
        <v>984.99</v>
      </c>
      <c r="C480" s="22"/>
      <c r="D480" s="13">
        <f t="shared" si="51"/>
        <v>0</v>
      </c>
      <c r="E480" s="22">
        <f t="shared" si="60"/>
        <v>0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3">
        <v>0</v>
      </c>
    </row>
    <row r="481" spans="1:16" ht="22.5" customHeight="1" x14ac:dyDescent="0.2">
      <c r="A481" s="21" t="s">
        <v>161</v>
      </c>
      <c r="B481" s="22">
        <v>1000</v>
      </c>
      <c r="C481" s="22">
        <v>5000</v>
      </c>
      <c r="D481" s="13">
        <f t="shared" si="51"/>
        <v>5000</v>
      </c>
      <c r="E481" s="22">
        <f t="shared" si="60"/>
        <v>416.66666666666669</v>
      </c>
      <c r="F481" s="22">
        <v>416.66666666666669</v>
      </c>
      <c r="G481" s="22">
        <v>416.66666666666669</v>
      </c>
      <c r="H481" s="22">
        <v>416.66666666666669</v>
      </c>
      <c r="I481" s="22">
        <v>416.66666666666669</v>
      </c>
      <c r="J481" s="22">
        <v>416.66666666666669</v>
      </c>
      <c r="K481" s="22">
        <v>416.66666666666669</v>
      </c>
      <c r="L481" s="22">
        <v>416.66666666666669</v>
      </c>
      <c r="M481" s="22">
        <v>416.66666666666669</v>
      </c>
      <c r="N481" s="22">
        <v>416.66666666666669</v>
      </c>
      <c r="O481" s="22">
        <v>416.66666666666669</v>
      </c>
      <c r="P481" s="23">
        <v>416.66666666666669</v>
      </c>
    </row>
    <row r="482" spans="1:16" s="20" customFormat="1" x14ac:dyDescent="0.2">
      <c r="A482" s="17" t="s">
        <v>180</v>
      </c>
      <c r="B482" s="26">
        <v>2777.6099999999997</v>
      </c>
      <c r="C482" s="27">
        <f>SUM(C483:C487)</f>
        <v>11500</v>
      </c>
      <c r="D482" s="14">
        <f t="shared" si="51"/>
        <v>11500</v>
      </c>
      <c r="E482" s="18">
        <f>SUM(E483:E487)</f>
        <v>958.33333333333326</v>
      </c>
      <c r="F482" s="18">
        <f t="shared" ref="F482:P482" si="61">SUM(F483:F487)</f>
        <v>958.33333333333326</v>
      </c>
      <c r="G482" s="18">
        <f t="shared" si="61"/>
        <v>958.33333333333326</v>
      </c>
      <c r="H482" s="18">
        <f t="shared" si="61"/>
        <v>958.33333333333326</v>
      </c>
      <c r="I482" s="18">
        <f t="shared" si="61"/>
        <v>958.33333333333326</v>
      </c>
      <c r="J482" s="18">
        <f t="shared" si="61"/>
        <v>958.33333333333326</v>
      </c>
      <c r="K482" s="18">
        <f t="shared" si="61"/>
        <v>958.33333333333326</v>
      </c>
      <c r="L482" s="18">
        <f t="shared" si="61"/>
        <v>958.33333333333326</v>
      </c>
      <c r="M482" s="18">
        <f t="shared" si="61"/>
        <v>958.33333333333326</v>
      </c>
      <c r="N482" s="18">
        <f t="shared" si="61"/>
        <v>958.33333333333326</v>
      </c>
      <c r="O482" s="18">
        <f t="shared" si="61"/>
        <v>958.33333333333326</v>
      </c>
      <c r="P482" s="19">
        <f t="shared" si="61"/>
        <v>958.33333333333326</v>
      </c>
    </row>
    <row r="483" spans="1:16" ht="11.25" customHeight="1" x14ac:dyDescent="0.2">
      <c r="A483" s="21" t="s">
        <v>15</v>
      </c>
      <c r="B483" s="22">
        <v>1016.01</v>
      </c>
      <c r="C483" s="22">
        <v>2000</v>
      </c>
      <c r="D483" s="13">
        <f t="shared" ref="D483:D546" si="62">SUM(E483:P483)</f>
        <v>2000.0000000000002</v>
      </c>
      <c r="E483" s="22">
        <f>+C483/12</f>
        <v>166.66666666666666</v>
      </c>
      <c r="F483" s="22">
        <v>166.66666666666666</v>
      </c>
      <c r="G483" s="22">
        <v>166.66666666666666</v>
      </c>
      <c r="H483" s="22">
        <v>166.66666666666666</v>
      </c>
      <c r="I483" s="22">
        <v>166.66666666666666</v>
      </c>
      <c r="J483" s="22">
        <v>166.66666666666666</v>
      </c>
      <c r="K483" s="22">
        <v>166.66666666666666</v>
      </c>
      <c r="L483" s="22">
        <v>166.66666666666666</v>
      </c>
      <c r="M483" s="22">
        <v>166.66666666666666</v>
      </c>
      <c r="N483" s="22">
        <v>166.66666666666666</v>
      </c>
      <c r="O483" s="22">
        <v>166.66666666666666</v>
      </c>
      <c r="P483" s="23">
        <v>166.66666666666666</v>
      </c>
    </row>
    <row r="484" spans="1:16" ht="11.25" customHeight="1" x14ac:dyDescent="0.2">
      <c r="A484" s="21" t="s">
        <v>16</v>
      </c>
      <c r="B484" s="22">
        <v>1461.6</v>
      </c>
      <c r="C484" s="22">
        <v>1500</v>
      </c>
      <c r="D484" s="13">
        <f t="shared" si="62"/>
        <v>1500</v>
      </c>
      <c r="E484" s="22">
        <f>+C484/12</f>
        <v>125</v>
      </c>
      <c r="F484" s="22">
        <v>125</v>
      </c>
      <c r="G484" s="22">
        <v>125</v>
      </c>
      <c r="H484" s="22">
        <v>125</v>
      </c>
      <c r="I484" s="22">
        <v>125</v>
      </c>
      <c r="J484" s="22">
        <v>125</v>
      </c>
      <c r="K484" s="22">
        <v>125</v>
      </c>
      <c r="L484" s="22">
        <v>125</v>
      </c>
      <c r="M484" s="22">
        <v>125</v>
      </c>
      <c r="N484" s="22">
        <v>125</v>
      </c>
      <c r="O484" s="22">
        <v>125</v>
      </c>
      <c r="P484" s="23">
        <v>125</v>
      </c>
    </row>
    <row r="485" spans="1:16" ht="33.75" customHeight="1" x14ac:dyDescent="0.2">
      <c r="A485" s="21" t="s">
        <v>24</v>
      </c>
      <c r="B485" s="22">
        <v>300</v>
      </c>
      <c r="C485" s="22">
        <v>8000</v>
      </c>
      <c r="D485" s="13">
        <f t="shared" si="62"/>
        <v>8000.0000000000009</v>
      </c>
      <c r="E485" s="22">
        <f>+C485/12</f>
        <v>666.66666666666663</v>
      </c>
      <c r="F485" s="22">
        <v>666.66666666666663</v>
      </c>
      <c r="G485" s="22">
        <v>666.66666666666663</v>
      </c>
      <c r="H485" s="22">
        <v>666.66666666666663</v>
      </c>
      <c r="I485" s="22">
        <v>666.66666666666663</v>
      </c>
      <c r="J485" s="22">
        <v>666.66666666666663</v>
      </c>
      <c r="K485" s="22">
        <v>666.66666666666663</v>
      </c>
      <c r="L485" s="22">
        <v>666.66666666666663</v>
      </c>
      <c r="M485" s="22">
        <v>666.66666666666663</v>
      </c>
      <c r="N485" s="22">
        <v>666.66666666666663</v>
      </c>
      <c r="O485" s="22">
        <v>666.66666666666663</v>
      </c>
      <c r="P485" s="23">
        <v>666.66666666666663</v>
      </c>
    </row>
    <row r="486" spans="1:16" ht="33.75" customHeight="1" x14ac:dyDescent="0.2">
      <c r="A486" s="21" t="s">
        <v>38</v>
      </c>
      <c r="B486" s="22">
        <v>0</v>
      </c>
      <c r="C486" s="22"/>
      <c r="D486" s="13">
        <f t="shared" si="62"/>
        <v>0</v>
      </c>
      <c r="E486" s="22">
        <f>+C486/12</f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3">
        <v>0</v>
      </c>
    </row>
    <row r="487" spans="1:16" ht="11.25" customHeight="1" x14ac:dyDescent="0.2">
      <c r="A487" s="21" t="s">
        <v>60</v>
      </c>
      <c r="B487" s="22">
        <v>0</v>
      </c>
      <c r="C487" s="22"/>
      <c r="D487" s="13">
        <f t="shared" si="62"/>
        <v>0</v>
      </c>
      <c r="E487" s="22">
        <f>+C487/12</f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3">
        <v>0</v>
      </c>
    </row>
    <row r="488" spans="1:16" s="20" customFormat="1" x14ac:dyDescent="0.2">
      <c r="A488" s="17" t="s">
        <v>181</v>
      </c>
      <c r="B488" s="26">
        <v>146731.15</v>
      </c>
      <c r="C488" s="27">
        <f>SUM(C489:C510)</f>
        <v>256700</v>
      </c>
      <c r="D488" s="14">
        <f t="shared" si="62"/>
        <v>256699.99999999997</v>
      </c>
      <c r="E488" s="18">
        <f>SUM(E489:E510)</f>
        <v>21391.666666666668</v>
      </c>
      <c r="F488" s="18">
        <f t="shared" ref="F488:P488" si="63">SUM(F489:F510)</f>
        <v>21391.666666666668</v>
      </c>
      <c r="G488" s="18">
        <f t="shared" si="63"/>
        <v>21391.666666666668</v>
      </c>
      <c r="H488" s="18">
        <f t="shared" si="63"/>
        <v>21391.666666666668</v>
      </c>
      <c r="I488" s="18">
        <f t="shared" si="63"/>
        <v>21391.666666666668</v>
      </c>
      <c r="J488" s="18">
        <f t="shared" si="63"/>
        <v>21391.666666666668</v>
      </c>
      <c r="K488" s="18">
        <f t="shared" si="63"/>
        <v>21391.666666666668</v>
      </c>
      <c r="L488" s="18">
        <f t="shared" si="63"/>
        <v>21391.666666666668</v>
      </c>
      <c r="M488" s="18">
        <f t="shared" si="63"/>
        <v>21391.666666666668</v>
      </c>
      <c r="N488" s="18">
        <f t="shared" si="63"/>
        <v>21391.666666666668</v>
      </c>
      <c r="O488" s="18">
        <f t="shared" si="63"/>
        <v>21391.666666666668</v>
      </c>
      <c r="P488" s="19">
        <f t="shared" si="63"/>
        <v>21391.666666666668</v>
      </c>
    </row>
    <row r="489" spans="1:16" ht="11.25" customHeight="1" x14ac:dyDescent="0.2">
      <c r="A489" s="21" t="s">
        <v>15</v>
      </c>
      <c r="B489" s="22">
        <v>25868.93</v>
      </c>
      <c r="C489" s="22">
        <v>20000</v>
      </c>
      <c r="D489" s="13">
        <f t="shared" si="62"/>
        <v>20000</v>
      </c>
      <c r="E489" s="22">
        <f t="shared" ref="E489:E510" si="64">+C489/12</f>
        <v>1666.6666666666667</v>
      </c>
      <c r="F489" s="22">
        <v>1666.6666666666667</v>
      </c>
      <c r="G489" s="22">
        <v>1666.6666666666667</v>
      </c>
      <c r="H489" s="22">
        <v>1666.6666666666667</v>
      </c>
      <c r="I489" s="22">
        <v>1666.6666666666667</v>
      </c>
      <c r="J489" s="22">
        <v>1666.6666666666667</v>
      </c>
      <c r="K489" s="22">
        <v>1666.6666666666667</v>
      </c>
      <c r="L489" s="22">
        <v>1666.6666666666667</v>
      </c>
      <c r="M489" s="22">
        <v>1666.6666666666667</v>
      </c>
      <c r="N489" s="22">
        <v>1666.6666666666667</v>
      </c>
      <c r="O489" s="22">
        <v>1666.6666666666667</v>
      </c>
      <c r="P489" s="23">
        <v>1666.6666666666667</v>
      </c>
    </row>
    <row r="490" spans="1:16" ht="11.25" customHeight="1" x14ac:dyDescent="0.2">
      <c r="A490" s="21" t="s">
        <v>16</v>
      </c>
      <c r="B490" s="22">
        <v>6542.2300000000005</v>
      </c>
      <c r="C490" s="22">
        <v>6000</v>
      </c>
      <c r="D490" s="13">
        <f t="shared" si="62"/>
        <v>6000</v>
      </c>
      <c r="E490" s="22">
        <f t="shared" si="64"/>
        <v>500</v>
      </c>
      <c r="F490" s="22">
        <v>500</v>
      </c>
      <c r="G490" s="22">
        <v>500</v>
      </c>
      <c r="H490" s="22">
        <v>500</v>
      </c>
      <c r="I490" s="22">
        <v>500</v>
      </c>
      <c r="J490" s="22">
        <v>500</v>
      </c>
      <c r="K490" s="22">
        <v>500</v>
      </c>
      <c r="L490" s="22">
        <v>500</v>
      </c>
      <c r="M490" s="22">
        <v>500</v>
      </c>
      <c r="N490" s="22">
        <v>500</v>
      </c>
      <c r="O490" s="22">
        <v>500</v>
      </c>
      <c r="P490" s="23">
        <v>500</v>
      </c>
    </row>
    <row r="491" spans="1:16" ht="11.25" customHeight="1" x14ac:dyDescent="0.2">
      <c r="A491" s="21" t="s">
        <v>18</v>
      </c>
      <c r="B491" s="22">
        <v>0</v>
      </c>
      <c r="C491" s="22"/>
      <c r="D491" s="13">
        <f t="shared" si="62"/>
        <v>0</v>
      </c>
      <c r="E491" s="22">
        <f t="shared" si="64"/>
        <v>0</v>
      </c>
      <c r="F491" s="22">
        <v>0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3">
        <v>0</v>
      </c>
    </row>
    <row r="492" spans="1:16" ht="11.25" customHeight="1" x14ac:dyDescent="0.2">
      <c r="A492" s="21" t="s">
        <v>19</v>
      </c>
      <c r="B492" s="22">
        <v>6434.6699999999992</v>
      </c>
      <c r="C492" s="22">
        <v>6000</v>
      </c>
      <c r="D492" s="13">
        <f t="shared" si="62"/>
        <v>6000</v>
      </c>
      <c r="E492" s="22">
        <f t="shared" si="64"/>
        <v>500</v>
      </c>
      <c r="F492" s="22">
        <v>500</v>
      </c>
      <c r="G492" s="22">
        <v>500</v>
      </c>
      <c r="H492" s="22">
        <v>500</v>
      </c>
      <c r="I492" s="22">
        <v>500</v>
      </c>
      <c r="J492" s="22">
        <v>500</v>
      </c>
      <c r="K492" s="22">
        <v>500</v>
      </c>
      <c r="L492" s="22">
        <v>500</v>
      </c>
      <c r="M492" s="22">
        <v>500</v>
      </c>
      <c r="N492" s="22">
        <v>500</v>
      </c>
      <c r="O492" s="22">
        <v>500</v>
      </c>
      <c r="P492" s="23">
        <v>500</v>
      </c>
    </row>
    <row r="493" spans="1:16" ht="11.25" customHeight="1" x14ac:dyDescent="0.2">
      <c r="A493" s="21" t="s">
        <v>174</v>
      </c>
      <c r="B493" s="22">
        <v>4686.37</v>
      </c>
      <c r="C493" s="22">
        <v>4700</v>
      </c>
      <c r="D493" s="13">
        <f t="shared" si="62"/>
        <v>4700</v>
      </c>
      <c r="E493" s="22">
        <f t="shared" si="64"/>
        <v>391.66666666666669</v>
      </c>
      <c r="F493" s="22">
        <v>391.66666666666669</v>
      </c>
      <c r="G493" s="22">
        <v>391.66666666666669</v>
      </c>
      <c r="H493" s="22">
        <v>391.66666666666669</v>
      </c>
      <c r="I493" s="22">
        <v>391.66666666666669</v>
      </c>
      <c r="J493" s="22">
        <v>391.66666666666669</v>
      </c>
      <c r="K493" s="22">
        <v>391.66666666666669</v>
      </c>
      <c r="L493" s="22">
        <v>391.66666666666669</v>
      </c>
      <c r="M493" s="22">
        <v>391.66666666666669</v>
      </c>
      <c r="N493" s="22">
        <v>391.66666666666669</v>
      </c>
      <c r="O493" s="22">
        <v>391.66666666666669</v>
      </c>
      <c r="P493" s="23">
        <v>391.66666666666669</v>
      </c>
    </row>
    <row r="494" spans="1:16" ht="11.25" customHeight="1" x14ac:dyDescent="0.2">
      <c r="A494" s="21" t="s">
        <v>23</v>
      </c>
      <c r="B494" s="22">
        <v>31457.83</v>
      </c>
      <c r="C494" s="22">
        <v>40000</v>
      </c>
      <c r="D494" s="13">
        <f t="shared" si="62"/>
        <v>40000</v>
      </c>
      <c r="E494" s="22">
        <f t="shared" si="64"/>
        <v>3333.3333333333335</v>
      </c>
      <c r="F494" s="22">
        <v>3333.3333333333335</v>
      </c>
      <c r="G494" s="22">
        <v>3333.3333333333335</v>
      </c>
      <c r="H494" s="22">
        <v>3333.3333333333335</v>
      </c>
      <c r="I494" s="22">
        <v>3333.3333333333335</v>
      </c>
      <c r="J494" s="22">
        <v>3333.3333333333335</v>
      </c>
      <c r="K494" s="22">
        <v>3333.3333333333335</v>
      </c>
      <c r="L494" s="22">
        <v>3333.3333333333335</v>
      </c>
      <c r="M494" s="22">
        <v>3333.3333333333335</v>
      </c>
      <c r="N494" s="22">
        <v>3333.3333333333335</v>
      </c>
      <c r="O494" s="22">
        <v>3333.3333333333335</v>
      </c>
      <c r="P494" s="23">
        <v>3333.3333333333335</v>
      </c>
    </row>
    <row r="495" spans="1:16" ht="11.25" customHeight="1" x14ac:dyDescent="0.2">
      <c r="A495" s="21" t="s">
        <v>182</v>
      </c>
      <c r="B495" s="22">
        <v>2030</v>
      </c>
      <c r="C495" s="22"/>
      <c r="D495" s="13">
        <f t="shared" si="62"/>
        <v>0</v>
      </c>
      <c r="E495" s="22">
        <f t="shared" si="64"/>
        <v>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3">
        <v>0</v>
      </c>
    </row>
    <row r="496" spans="1:16" ht="11.25" customHeight="1" x14ac:dyDescent="0.2">
      <c r="A496" s="21" t="s">
        <v>27</v>
      </c>
      <c r="B496" s="22">
        <v>1503.53</v>
      </c>
      <c r="C496" s="22">
        <v>500</v>
      </c>
      <c r="D496" s="13">
        <f t="shared" si="62"/>
        <v>500.00000000000006</v>
      </c>
      <c r="E496" s="22">
        <f t="shared" si="64"/>
        <v>41.666666666666664</v>
      </c>
      <c r="F496" s="22">
        <v>41.666666666666664</v>
      </c>
      <c r="G496" s="22">
        <v>41.666666666666664</v>
      </c>
      <c r="H496" s="22">
        <v>41.666666666666664</v>
      </c>
      <c r="I496" s="22">
        <v>41.666666666666664</v>
      </c>
      <c r="J496" s="22">
        <v>41.666666666666664</v>
      </c>
      <c r="K496" s="22">
        <v>41.666666666666664</v>
      </c>
      <c r="L496" s="22">
        <v>41.666666666666664</v>
      </c>
      <c r="M496" s="22">
        <v>41.666666666666664</v>
      </c>
      <c r="N496" s="22">
        <v>41.666666666666664</v>
      </c>
      <c r="O496" s="22">
        <v>41.666666666666664</v>
      </c>
      <c r="P496" s="23">
        <v>41.666666666666664</v>
      </c>
    </row>
    <row r="497" spans="1:16" ht="11.25" customHeight="1" x14ac:dyDescent="0.2">
      <c r="A497" s="21" t="s">
        <v>28</v>
      </c>
      <c r="B497" s="22">
        <v>6795.5999999999995</v>
      </c>
      <c r="C497" s="22">
        <v>5000</v>
      </c>
      <c r="D497" s="13">
        <f t="shared" si="62"/>
        <v>5000</v>
      </c>
      <c r="E497" s="22">
        <f t="shared" si="64"/>
        <v>416.66666666666669</v>
      </c>
      <c r="F497" s="22">
        <v>416.66666666666669</v>
      </c>
      <c r="G497" s="22">
        <v>416.66666666666669</v>
      </c>
      <c r="H497" s="22">
        <v>416.66666666666669</v>
      </c>
      <c r="I497" s="22">
        <v>416.66666666666669</v>
      </c>
      <c r="J497" s="22">
        <v>416.66666666666669</v>
      </c>
      <c r="K497" s="22">
        <v>416.66666666666669</v>
      </c>
      <c r="L497" s="22">
        <v>416.66666666666669</v>
      </c>
      <c r="M497" s="22">
        <v>416.66666666666669</v>
      </c>
      <c r="N497" s="22">
        <v>416.66666666666669</v>
      </c>
      <c r="O497" s="22">
        <v>416.66666666666669</v>
      </c>
      <c r="P497" s="23">
        <v>416.66666666666669</v>
      </c>
    </row>
    <row r="498" spans="1:16" ht="11.25" customHeight="1" x14ac:dyDescent="0.2">
      <c r="A498" s="21" t="s">
        <v>29</v>
      </c>
      <c r="B498" s="22">
        <v>845.64</v>
      </c>
      <c r="C498" s="22">
        <v>500</v>
      </c>
      <c r="D498" s="13">
        <f t="shared" si="62"/>
        <v>500.00000000000006</v>
      </c>
      <c r="E498" s="22">
        <f t="shared" si="64"/>
        <v>41.666666666666664</v>
      </c>
      <c r="F498" s="22">
        <v>41.666666666666664</v>
      </c>
      <c r="G498" s="22">
        <v>41.666666666666664</v>
      </c>
      <c r="H498" s="22">
        <v>41.666666666666664</v>
      </c>
      <c r="I498" s="22">
        <v>41.666666666666664</v>
      </c>
      <c r="J498" s="22">
        <v>41.666666666666664</v>
      </c>
      <c r="K498" s="22">
        <v>41.666666666666664</v>
      </c>
      <c r="L498" s="22">
        <v>41.666666666666664</v>
      </c>
      <c r="M498" s="22">
        <v>41.666666666666664</v>
      </c>
      <c r="N498" s="22">
        <v>41.666666666666664</v>
      </c>
      <c r="O498" s="22">
        <v>41.666666666666664</v>
      </c>
      <c r="P498" s="23">
        <v>41.666666666666664</v>
      </c>
    </row>
    <row r="499" spans="1:16" ht="12.75" customHeight="1" x14ac:dyDescent="0.2">
      <c r="A499" s="21" t="s">
        <v>183</v>
      </c>
      <c r="B499" s="22">
        <v>486.62</v>
      </c>
      <c r="C499" s="22">
        <v>0</v>
      </c>
      <c r="D499" s="13">
        <f t="shared" si="62"/>
        <v>0</v>
      </c>
      <c r="E499" s="22">
        <f t="shared" si="64"/>
        <v>0</v>
      </c>
      <c r="F499" s="22">
        <v>0</v>
      </c>
      <c r="G499" s="22">
        <v>0</v>
      </c>
      <c r="H499" s="22">
        <v>0</v>
      </c>
      <c r="I499" s="22">
        <v>0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3">
        <v>0</v>
      </c>
    </row>
    <row r="500" spans="1:16" ht="33.75" customHeight="1" x14ac:dyDescent="0.2">
      <c r="A500" s="21" t="s">
        <v>39</v>
      </c>
      <c r="B500" s="22">
        <v>4384.57</v>
      </c>
      <c r="C500" s="22">
        <v>4000</v>
      </c>
      <c r="D500" s="13">
        <f t="shared" si="62"/>
        <v>4000.0000000000005</v>
      </c>
      <c r="E500" s="22">
        <f t="shared" si="64"/>
        <v>333.33333333333331</v>
      </c>
      <c r="F500" s="22">
        <v>333.33333333333331</v>
      </c>
      <c r="G500" s="22">
        <v>333.33333333333331</v>
      </c>
      <c r="H500" s="22">
        <v>333.33333333333331</v>
      </c>
      <c r="I500" s="22">
        <v>333.33333333333331</v>
      </c>
      <c r="J500" s="22">
        <v>333.33333333333331</v>
      </c>
      <c r="K500" s="22">
        <v>333.33333333333331</v>
      </c>
      <c r="L500" s="22">
        <v>333.33333333333331</v>
      </c>
      <c r="M500" s="22">
        <v>333.33333333333331</v>
      </c>
      <c r="N500" s="22">
        <v>333.33333333333331</v>
      </c>
      <c r="O500" s="22">
        <v>333.33333333333331</v>
      </c>
      <c r="P500" s="23">
        <v>333.33333333333331</v>
      </c>
    </row>
    <row r="501" spans="1:16" ht="11.25" customHeight="1" x14ac:dyDescent="0.2">
      <c r="A501" s="21" t="s">
        <v>41</v>
      </c>
      <c r="B501" s="22">
        <v>364.24</v>
      </c>
      <c r="C501" s="22">
        <v>1000</v>
      </c>
      <c r="D501" s="13">
        <f t="shared" si="62"/>
        <v>1000.0000000000001</v>
      </c>
      <c r="E501" s="22">
        <f t="shared" si="64"/>
        <v>83.333333333333329</v>
      </c>
      <c r="F501" s="22">
        <v>83.333333333333329</v>
      </c>
      <c r="G501" s="22">
        <v>83.333333333333329</v>
      </c>
      <c r="H501" s="22">
        <v>83.333333333333329</v>
      </c>
      <c r="I501" s="22">
        <v>83.333333333333329</v>
      </c>
      <c r="J501" s="22">
        <v>83.333333333333329</v>
      </c>
      <c r="K501" s="22">
        <v>83.333333333333329</v>
      </c>
      <c r="L501" s="22">
        <v>83.333333333333329</v>
      </c>
      <c r="M501" s="22">
        <v>83.333333333333329</v>
      </c>
      <c r="N501" s="22">
        <v>83.333333333333329</v>
      </c>
      <c r="O501" s="22">
        <v>83.333333333333329</v>
      </c>
      <c r="P501" s="23">
        <v>83.333333333333329</v>
      </c>
    </row>
    <row r="502" spans="1:16" ht="22.5" customHeight="1" x14ac:dyDescent="0.2">
      <c r="A502" s="21" t="s">
        <v>42</v>
      </c>
      <c r="B502" s="22">
        <v>4200</v>
      </c>
      <c r="C502" s="22">
        <v>0</v>
      </c>
      <c r="D502" s="13">
        <f t="shared" si="62"/>
        <v>0</v>
      </c>
      <c r="E502" s="22">
        <f t="shared" si="64"/>
        <v>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3">
        <v>0</v>
      </c>
    </row>
    <row r="503" spans="1:16" ht="11.25" customHeight="1" x14ac:dyDescent="0.2">
      <c r="A503" s="21" t="s">
        <v>43</v>
      </c>
      <c r="B503" s="22">
        <v>21000</v>
      </c>
      <c r="C503" s="22">
        <v>1000</v>
      </c>
      <c r="D503" s="13">
        <f t="shared" si="62"/>
        <v>1000.0000000000001</v>
      </c>
      <c r="E503" s="22">
        <f t="shared" si="64"/>
        <v>83.333333333333329</v>
      </c>
      <c r="F503" s="22">
        <v>83.333333333333329</v>
      </c>
      <c r="G503" s="22">
        <v>83.333333333333329</v>
      </c>
      <c r="H503" s="22">
        <v>83.333333333333329</v>
      </c>
      <c r="I503" s="22">
        <v>83.333333333333329</v>
      </c>
      <c r="J503" s="22">
        <v>83.333333333333329</v>
      </c>
      <c r="K503" s="22">
        <v>83.333333333333329</v>
      </c>
      <c r="L503" s="22">
        <v>83.333333333333329</v>
      </c>
      <c r="M503" s="22">
        <v>83.333333333333329</v>
      </c>
      <c r="N503" s="22">
        <v>83.333333333333329</v>
      </c>
      <c r="O503" s="22">
        <v>83.333333333333329</v>
      </c>
      <c r="P503" s="23">
        <v>83.333333333333329</v>
      </c>
    </row>
    <row r="504" spans="1:16" ht="22.5" customHeight="1" x14ac:dyDescent="0.2">
      <c r="A504" s="21" t="s">
        <v>177</v>
      </c>
      <c r="B504" s="22">
        <v>18017.120000000003</v>
      </c>
      <c r="C504" s="22">
        <v>20000</v>
      </c>
      <c r="D504" s="13">
        <f t="shared" si="62"/>
        <v>20000</v>
      </c>
      <c r="E504" s="22">
        <f t="shared" si="64"/>
        <v>1666.6666666666667</v>
      </c>
      <c r="F504" s="22">
        <v>1666.6666666666667</v>
      </c>
      <c r="G504" s="22">
        <v>1666.6666666666667</v>
      </c>
      <c r="H504" s="22">
        <v>1666.6666666666667</v>
      </c>
      <c r="I504" s="22">
        <v>1666.6666666666667</v>
      </c>
      <c r="J504" s="22">
        <v>1666.6666666666667</v>
      </c>
      <c r="K504" s="22">
        <v>1666.6666666666667</v>
      </c>
      <c r="L504" s="22">
        <v>1666.6666666666667</v>
      </c>
      <c r="M504" s="22">
        <v>1666.6666666666667</v>
      </c>
      <c r="N504" s="22">
        <v>1666.6666666666667</v>
      </c>
      <c r="O504" s="22">
        <v>1666.6666666666667</v>
      </c>
      <c r="P504" s="23">
        <v>1666.6666666666667</v>
      </c>
    </row>
    <row r="505" spans="1:16" ht="11.25" customHeight="1" x14ac:dyDescent="0.2">
      <c r="A505" s="21" t="s">
        <v>44</v>
      </c>
      <c r="B505" s="22">
        <v>1392</v>
      </c>
      <c r="C505" s="22">
        <v>1000</v>
      </c>
      <c r="D505" s="13">
        <f t="shared" si="62"/>
        <v>1000.0000000000001</v>
      </c>
      <c r="E505" s="22">
        <f t="shared" si="64"/>
        <v>83.333333333333329</v>
      </c>
      <c r="F505" s="22">
        <v>83.333333333333329</v>
      </c>
      <c r="G505" s="22">
        <v>83.333333333333329</v>
      </c>
      <c r="H505" s="22">
        <v>83.333333333333329</v>
      </c>
      <c r="I505" s="22">
        <v>83.333333333333329</v>
      </c>
      <c r="J505" s="22">
        <v>83.333333333333329</v>
      </c>
      <c r="K505" s="22">
        <v>83.333333333333329</v>
      </c>
      <c r="L505" s="22">
        <v>83.333333333333329</v>
      </c>
      <c r="M505" s="22">
        <v>83.333333333333329</v>
      </c>
      <c r="N505" s="22">
        <v>83.333333333333329</v>
      </c>
      <c r="O505" s="22">
        <v>83.333333333333329</v>
      </c>
      <c r="P505" s="23">
        <v>83.333333333333329</v>
      </c>
    </row>
    <row r="506" spans="1:16" ht="11.25" customHeight="1" x14ac:dyDescent="0.2">
      <c r="A506" s="21" t="s">
        <v>55</v>
      </c>
      <c r="B506" s="22">
        <v>2921.8</v>
      </c>
      <c r="C506" s="22">
        <v>2000</v>
      </c>
      <c r="D506" s="13">
        <f t="shared" si="62"/>
        <v>2000.0000000000002</v>
      </c>
      <c r="E506" s="22">
        <f t="shared" si="64"/>
        <v>166.66666666666666</v>
      </c>
      <c r="F506" s="22">
        <v>166.66666666666666</v>
      </c>
      <c r="G506" s="22">
        <v>166.66666666666666</v>
      </c>
      <c r="H506" s="22">
        <v>166.66666666666666</v>
      </c>
      <c r="I506" s="22">
        <v>166.66666666666666</v>
      </c>
      <c r="J506" s="22">
        <v>166.66666666666666</v>
      </c>
      <c r="K506" s="22">
        <v>166.66666666666666</v>
      </c>
      <c r="L506" s="22">
        <v>166.66666666666666</v>
      </c>
      <c r="M506" s="22">
        <v>166.66666666666666</v>
      </c>
      <c r="N506" s="22">
        <v>166.66666666666666</v>
      </c>
      <c r="O506" s="22">
        <v>166.66666666666666</v>
      </c>
      <c r="P506" s="23">
        <v>166.66666666666666</v>
      </c>
    </row>
    <row r="507" spans="1:16" ht="11.25" customHeight="1" x14ac:dyDescent="0.2">
      <c r="A507" s="21" t="s">
        <v>184</v>
      </c>
      <c r="B507" s="22">
        <v>5800</v>
      </c>
      <c r="C507" s="22">
        <v>20000</v>
      </c>
      <c r="D507" s="13">
        <f t="shared" si="62"/>
        <v>20000</v>
      </c>
      <c r="E507" s="22">
        <f t="shared" si="64"/>
        <v>1666.6666666666667</v>
      </c>
      <c r="F507" s="22">
        <v>1666.6666666666667</v>
      </c>
      <c r="G507" s="22">
        <v>1666.6666666666667</v>
      </c>
      <c r="H507" s="22">
        <v>1666.6666666666667</v>
      </c>
      <c r="I507" s="22">
        <v>1666.6666666666667</v>
      </c>
      <c r="J507" s="22">
        <v>1666.6666666666667</v>
      </c>
      <c r="K507" s="22">
        <v>1666.6666666666667</v>
      </c>
      <c r="L507" s="22">
        <v>1666.6666666666667</v>
      </c>
      <c r="M507" s="22">
        <v>1666.6666666666667</v>
      </c>
      <c r="N507" s="22">
        <v>1666.6666666666667</v>
      </c>
      <c r="O507" s="22">
        <v>1666.6666666666667</v>
      </c>
      <c r="P507" s="23">
        <v>1666.6666666666667</v>
      </c>
    </row>
    <row r="508" spans="1:16" s="36" customFormat="1" ht="15" customHeight="1" x14ac:dyDescent="0.25">
      <c r="A508" s="32" t="s">
        <v>185</v>
      </c>
      <c r="B508" s="33"/>
      <c r="C508" s="22">
        <v>20000</v>
      </c>
      <c r="D508" s="13">
        <f t="shared" si="62"/>
        <v>20000</v>
      </c>
      <c r="E508" s="22">
        <f t="shared" si="64"/>
        <v>1666.6666666666667</v>
      </c>
      <c r="F508" s="34">
        <v>1666.6666666666667</v>
      </c>
      <c r="G508" s="34">
        <v>1666.6666666666667</v>
      </c>
      <c r="H508" s="34">
        <v>1666.6666666666667</v>
      </c>
      <c r="I508" s="34">
        <v>1666.6666666666667</v>
      </c>
      <c r="J508" s="34">
        <v>1666.6666666666667</v>
      </c>
      <c r="K508" s="34">
        <v>1666.6666666666667</v>
      </c>
      <c r="L508" s="34">
        <v>1666.6666666666667</v>
      </c>
      <c r="M508" s="34">
        <v>1666.6666666666667</v>
      </c>
      <c r="N508" s="34">
        <v>1666.6666666666667</v>
      </c>
      <c r="O508" s="34">
        <v>1666.6666666666667</v>
      </c>
      <c r="P508" s="35">
        <v>1666.6666666666667</v>
      </c>
    </row>
    <row r="509" spans="1:16" ht="22.5" customHeight="1" x14ac:dyDescent="0.2">
      <c r="A509" s="21" t="s">
        <v>186</v>
      </c>
      <c r="B509" s="22">
        <v>0</v>
      </c>
      <c r="C509" s="22">
        <v>100000</v>
      </c>
      <c r="D509" s="13">
        <f t="shared" si="62"/>
        <v>99999.999999999985</v>
      </c>
      <c r="E509" s="22">
        <f t="shared" si="64"/>
        <v>8333.3333333333339</v>
      </c>
      <c r="F509" s="22">
        <v>8333.3333333333339</v>
      </c>
      <c r="G509" s="22">
        <v>8333.3333333333339</v>
      </c>
      <c r="H509" s="22">
        <v>8333.3333333333339</v>
      </c>
      <c r="I509" s="22">
        <v>8333.3333333333339</v>
      </c>
      <c r="J509" s="22">
        <v>8333.3333333333339</v>
      </c>
      <c r="K509" s="22">
        <v>8333.3333333333339</v>
      </c>
      <c r="L509" s="22">
        <v>8333.3333333333339</v>
      </c>
      <c r="M509" s="22">
        <v>8333.3333333333339</v>
      </c>
      <c r="N509" s="22">
        <v>8333.3333333333339</v>
      </c>
      <c r="O509" s="22">
        <v>8333.3333333333339</v>
      </c>
      <c r="P509" s="23">
        <v>8333.3333333333339</v>
      </c>
    </row>
    <row r="510" spans="1:16" ht="22.5" customHeight="1" x14ac:dyDescent="0.2">
      <c r="A510" s="21" t="s">
        <v>161</v>
      </c>
      <c r="B510" s="22">
        <v>2000</v>
      </c>
      <c r="C510" s="22">
        <v>5000</v>
      </c>
      <c r="D510" s="13">
        <f t="shared" si="62"/>
        <v>5000</v>
      </c>
      <c r="E510" s="22">
        <f t="shared" si="64"/>
        <v>416.66666666666669</v>
      </c>
      <c r="F510" s="22">
        <v>416.66666666666669</v>
      </c>
      <c r="G510" s="22">
        <v>416.66666666666669</v>
      </c>
      <c r="H510" s="22">
        <v>416.66666666666669</v>
      </c>
      <c r="I510" s="22">
        <v>416.66666666666669</v>
      </c>
      <c r="J510" s="22">
        <v>416.66666666666669</v>
      </c>
      <c r="K510" s="22">
        <v>416.66666666666669</v>
      </c>
      <c r="L510" s="22">
        <v>416.66666666666669</v>
      </c>
      <c r="M510" s="22">
        <v>416.66666666666669</v>
      </c>
      <c r="N510" s="22">
        <v>416.66666666666669</v>
      </c>
      <c r="O510" s="22">
        <v>416.66666666666669</v>
      </c>
      <c r="P510" s="23">
        <v>416.66666666666669</v>
      </c>
    </row>
    <row r="511" spans="1:16" s="20" customFormat="1" x14ac:dyDescent="0.2">
      <c r="A511" s="37" t="s">
        <v>187</v>
      </c>
      <c r="B511" s="24">
        <v>246536.85</v>
      </c>
      <c r="C511" s="27">
        <f>SUM(C512:C526)</f>
        <v>271800</v>
      </c>
      <c r="D511" s="14">
        <f t="shared" si="62"/>
        <v>271800</v>
      </c>
      <c r="E511" s="18">
        <f>SUM(E512:E526)</f>
        <v>22650</v>
      </c>
      <c r="F511" s="18">
        <f t="shared" ref="F511:P511" si="65">SUM(F512:F526)</f>
        <v>22650</v>
      </c>
      <c r="G511" s="18">
        <f t="shared" si="65"/>
        <v>22650</v>
      </c>
      <c r="H511" s="18">
        <f t="shared" si="65"/>
        <v>22650</v>
      </c>
      <c r="I511" s="18">
        <f t="shared" si="65"/>
        <v>22650</v>
      </c>
      <c r="J511" s="18">
        <f t="shared" si="65"/>
        <v>22650</v>
      </c>
      <c r="K511" s="18">
        <f t="shared" si="65"/>
        <v>22650</v>
      </c>
      <c r="L511" s="18">
        <f t="shared" si="65"/>
        <v>22650</v>
      </c>
      <c r="M511" s="18">
        <f t="shared" si="65"/>
        <v>22650</v>
      </c>
      <c r="N511" s="18">
        <f t="shared" si="65"/>
        <v>22650</v>
      </c>
      <c r="O511" s="18">
        <f t="shared" si="65"/>
        <v>22650</v>
      </c>
      <c r="P511" s="19">
        <f t="shared" si="65"/>
        <v>22650</v>
      </c>
    </row>
    <row r="512" spans="1:16" ht="11.25" customHeight="1" x14ac:dyDescent="0.2">
      <c r="A512" s="38" t="s">
        <v>15</v>
      </c>
      <c r="B512" s="39">
        <v>1175.0900000000001</v>
      </c>
      <c r="C512" s="22">
        <v>800</v>
      </c>
      <c r="D512" s="13">
        <f t="shared" si="62"/>
        <v>799.99999999999989</v>
      </c>
      <c r="E512" s="22">
        <f t="shared" ref="E512:E526" si="66">+C512/12</f>
        <v>66.666666666666671</v>
      </c>
      <c r="F512" s="22">
        <v>66.666666666666671</v>
      </c>
      <c r="G512" s="22">
        <v>66.666666666666671</v>
      </c>
      <c r="H512" s="22">
        <v>66.666666666666671</v>
      </c>
      <c r="I512" s="22">
        <v>66.666666666666671</v>
      </c>
      <c r="J512" s="22">
        <v>66.666666666666671</v>
      </c>
      <c r="K512" s="22">
        <v>66.666666666666671</v>
      </c>
      <c r="L512" s="22">
        <v>66.666666666666671</v>
      </c>
      <c r="M512" s="22">
        <v>66.666666666666671</v>
      </c>
      <c r="N512" s="22">
        <v>66.666666666666671</v>
      </c>
      <c r="O512" s="22">
        <v>66.666666666666671</v>
      </c>
      <c r="P512" s="23">
        <v>66.666666666666671</v>
      </c>
    </row>
    <row r="513" spans="1:16" ht="11.25" customHeight="1" x14ac:dyDescent="0.2">
      <c r="A513" s="38" t="s">
        <v>173</v>
      </c>
      <c r="B513" s="39">
        <v>2349</v>
      </c>
      <c r="C513" s="22">
        <v>3000</v>
      </c>
      <c r="D513" s="13">
        <f t="shared" si="62"/>
        <v>3000</v>
      </c>
      <c r="E513" s="22">
        <f t="shared" si="66"/>
        <v>250</v>
      </c>
      <c r="F513" s="22">
        <v>250</v>
      </c>
      <c r="G513" s="22">
        <v>250</v>
      </c>
      <c r="H513" s="22">
        <v>250</v>
      </c>
      <c r="I513" s="22">
        <v>250</v>
      </c>
      <c r="J513" s="22">
        <v>250</v>
      </c>
      <c r="K513" s="22">
        <v>250</v>
      </c>
      <c r="L513" s="22">
        <v>250</v>
      </c>
      <c r="M513" s="22">
        <v>250</v>
      </c>
      <c r="N513" s="22">
        <v>250</v>
      </c>
      <c r="O513" s="22">
        <v>250</v>
      </c>
      <c r="P513" s="23">
        <v>250</v>
      </c>
    </row>
    <row r="514" spans="1:16" ht="11.25" customHeight="1" x14ac:dyDescent="0.2">
      <c r="A514" s="38" t="s">
        <v>16</v>
      </c>
      <c r="B514" s="39">
        <v>3607.6</v>
      </c>
      <c r="C514" s="22">
        <v>3000</v>
      </c>
      <c r="D514" s="13">
        <f t="shared" si="62"/>
        <v>3000</v>
      </c>
      <c r="E514" s="22">
        <f t="shared" si="66"/>
        <v>250</v>
      </c>
      <c r="F514" s="22">
        <v>250</v>
      </c>
      <c r="G514" s="22">
        <v>250</v>
      </c>
      <c r="H514" s="22">
        <v>250</v>
      </c>
      <c r="I514" s="22">
        <v>250</v>
      </c>
      <c r="J514" s="22">
        <v>250</v>
      </c>
      <c r="K514" s="22">
        <v>250</v>
      </c>
      <c r="L514" s="22">
        <v>250</v>
      </c>
      <c r="M514" s="22">
        <v>250</v>
      </c>
      <c r="N514" s="22">
        <v>250</v>
      </c>
      <c r="O514" s="22">
        <v>250</v>
      </c>
      <c r="P514" s="23">
        <v>250</v>
      </c>
    </row>
    <row r="515" spans="1:16" ht="11.25" customHeight="1" x14ac:dyDescent="0.2">
      <c r="A515" s="38" t="s">
        <v>18</v>
      </c>
      <c r="B515" s="39">
        <v>0</v>
      </c>
      <c r="C515" s="22"/>
      <c r="D515" s="13">
        <f t="shared" si="62"/>
        <v>0</v>
      </c>
      <c r="E515" s="22">
        <f t="shared" si="66"/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3">
        <v>0</v>
      </c>
    </row>
    <row r="516" spans="1:16" ht="11.25" customHeight="1" x14ac:dyDescent="0.2">
      <c r="A516" s="38" t="s">
        <v>188</v>
      </c>
      <c r="B516" s="39">
        <v>1334</v>
      </c>
      <c r="C516" s="22">
        <v>2600</v>
      </c>
      <c r="D516" s="13">
        <f t="shared" si="62"/>
        <v>2600</v>
      </c>
      <c r="E516" s="22">
        <f t="shared" si="66"/>
        <v>216.66666666666666</v>
      </c>
      <c r="F516" s="22">
        <v>216.66666666666666</v>
      </c>
      <c r="G516" s="22">
        <v>216.66666666666666</v>
      </c>
      <c r="H516" s="22">
        <v>216.66666666666666</v>
      </c>
      <c r="I516" s="22">
        <v>216.66666666666666</v>
      </c>
      <c r="J516" s="22">
        <v>216.66666666666666</v>
      </c>
      <c r="K516" s="22">
        <v>216.66666666666666</v>
      </c>
      <c r="L516" s="22">
        <v>216.66666666666666</v>
      </c>
      <c r="M516" s="22">
        <v>216.66666666666666</v>
      </c>
      <c r="N516" s="22">
        <v>216.66666666666666</v>
      </c>
      <c r="O516" s="22">
        <v>216.66666666666666</v>
      </c>
      <c r="P516" s="23">
        <v>216.66666666666666</v>
      </c>
    </row>
    <row r="517" spans="1:16" ht="11.25" customHeight="1" x14ac:dyDescent="0.2">
      <c r="A517" s="38" t="s">
        <v>19</v>
      </c>
      <c r="B517" s="39">
        <v>7118.7999999999993</v>
      </c>
      <c r="C517" s="22">
        <v>6000</v>
      </c>
      <c r="D517" s="13">
        <f t="shared" si="62"/>
        <v>6000</v>
      </c>
      <c r="E517" s="22">
        <f t="shared" si="66"/>
        <v>500</v>
      </c>
      <c r="F517" s="22">
        <v>500</v>
      </c>
      <c r="G517" s="22">
        <v>500</v>
      </c>
      <c r="H517" s="22">
        <v>500</v>
      </c>
      <c r="I517" s="22">
        <v>500</v>
      </c>
      <c r="J517" s="22">
        <v>500</v>
      </c>
      <c r="K517" s="22">
        <v>500</v>
      </c>
      <c r="L517" s="22">
        <v>500</v>
      </c>
      <c r="M517" s="22">
        <v>500</v>
      </c>
      <c r="N517" s="22">
        <v>500</v>
      </c>
      <c r="O517" s="22">
        <v>500</v>
      </c>
      <c r="P517" s="23">
        <v>500</v>
      </c>
    </row>
    <row r="518" spans="1:16" ht="11.25" customHeight="1" x14ac:dyDescent="0.2">
      <c r="A518" s="38" t="s">
        <v>174</v>
      </c>
      <c r="B518" s="39">
        <v>209368.2</v>
      </c>
      <c r="C518" s="22">
        <v>242900</v>
      </c>
      <c r="D518" s="13">
        <f t="shared" si="62"/>
        <v>242899.99999999997</v>
      </c>
      <c r="E518" s="22">
        <f t="shared" si="66"/>
        <v>20241.666666666668</v>
      </c>
      <c r="F518" s="22">
        <v>20241.666666666668</v>
      </c>
      <c r="G518" s="22">
        <v>20241.666666666668</v>
      </c>
      <c r="H518" s="22">
        <v>20241.666666666668</v>
      </c>
      <c r="I518" s="22">
        <v>20241.666666666668</v>
      </c>
      <c r="J518" s="22">
        <v>20241.666666666668</v>
      </c>
      <c r="K518" s="22">
        <v>20241.666666666668</v>
      </c>
      <c r="L518" s="22">
        <v>20241.666666666668</v>
      </c>
      <c r="M518" s="22">
        <v>20241.666666666668</v>
      </c>
      <c r="N518" s="22">
        <v>20241.666666666668</v>
      </c>
      <c r="O518" s="22">
        <v>20241.666666666668</v>
      </c>
      <c r="P518" s="23">
        <v>20241.666666666668</v>
      </c>
    </row>
    <row r="519" spans="1:16" ht="22.5" customHeight="1" x14ac:dyDescent="0.2">
      <c r="A519" s="38" t="s">
        <v>112</v>
      </c>
      <c r="B519" s="39">
        <v>6260.52</v>
      </c>
      <c r="C519" s="22">
        <v>0</v>
      </c>
      <c r="D519" s="13">
        <f t="shared" si="62"/>
        <v>0</v>
      </c>
      <c r="E519" s="22">
        <f t="shared" si="66"/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3">
        <v>0</v>
      </c>
    </row>
    <row r="520" spans="1:16" ht="11.25" customHeight="1" x14ac:dyDescent="0.2">
      <c r="A520" s="38" t="s">
        <v>29</v>
      </c>
      <c r="B520" s="39">
        <v>845.64</v>
      </c>
      <c r="C520" s="22">
        <v>500</v>
      </c>
      <c r="D520" s="13">
        <f t="shared" si="62"/>
        <v>500.00000000000006</v>
      </c>
      <c r="E520" s="22">
        <f t="shared" si="66"/>
        <v>41.666666666666664</v>
      </c>
      <c r="F520" s="22">
        <v>41.666666666666664</v>
      </c>
      <c r="G520" s="22">
        <v>41.666666666666664</v>
      </c>
      <c r="H520" s="22">
        <v>41.666666666666664</v>
      </c>
      <c r="I520" s="22">
        <v>41.666666666666664</v>
      </c>
      <c r="J520" s="22">
        <v>41.666666666666664</v>
      </c>
      <c r="K520" s="22">
        <v>41.666666666666664</v>
      </c>
      <c r="L520" s="22">
        <v>41.666666666666664</v>
      </c>
      <c r="M520" s="22">
        <v>41.666666666666664</v>
      </c>
      <c r="N520" s="22">
        <v>41.666666666666664</v>
      </c>
      <c r="O520" s="22">
        <v>41.666666666666664</v>
      </c>
      <c r="P520" s="23">
        <v>41.666666666666664</v>
      </c>
    </row>
    <row r="521" spans="1:16" ht="11.25" customHeight="1" x14ac:dyDescent="0.2">
      <c r="A521" s="38" t="s">
        <v>32</v>
      </c>
      <c r="B521" s="39">
        <v>7262</v>
      </c>
      <c r="C521" s="22">
        <v>9500</v>
      </c>
      <c r="D521" s="13">
        <f t="shared" si="62"/>
        <v>9500</v>
      </c>
      <c r="E521" s="22">
        <f t="shared" si="66"/>
        <v>791.66666666666663</v>
      </c>
      <c r="F521" s="22">
        <v>791.66666666666663</v>
      </c>
      <c r="G521" s="22">
        <v>791.66666666666663</v>
      </c>
      <c r="H521" s="22">
        <v>791.66666666666663</v>
      </c>
      <c r="I521" s="22">
        <v>791.66666666666663</v>
      </c>
      <c r="J521" s="22">
        <v>791.66666666666663</v>
      </c>
      <c r="K521" s="22">
        <v>791.66666666666663</v>
      </c>
      <c r="L521" s="22">
        <v>791.66666666666663</v>
      </c>
      <c r="M521" s="22">
        <v>791.66666666666663</v>
      </c>
      <c r="N521" s="22">
        <v>791.66666666666663</v>
      </c>
      <c r="O521" s="22">
        <v>791.66666666666663</v>
      </c>
      <c r="P521" s="23">
        <v>791.66666666666663</v>
      </c>
    </row>
    <row r="522" spans="1:16" ht="22.5" customHeight="1" x14ac:dyDescent="0.2">
      <c r="A522" s="38" t="s">
        <v>80</v>
      </c>
      <c r="B522" s="39">
        <v>0</v>
      </c>
      <c r="C522" s="22"/>
      <c r="D522" s="13">
        <f t="shared" si="62"/>
        <v>0</v>
      </c>
      <c r="E522" s="22">
        <f t="shared" si="66"/>
        <v>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3">
        <v>0</v>
      </c>
    </row>
    <row r="523" spans="1:16" ht="11.25" customHeight="1" x14ac:dyDescent="0.2">
      <c r="A523" s="38" t="s">
        <v>41</v>
      </c>
      <c r="B523" s="39">
        <v>0</v>
      </c>
      <c r="C523" s="22"/>
      <c r="D523" s="13">
        <f t="shared" si="62"/>
        <v>0</v>
      </c>
      <c r="E523" s="22">
        <f t="shared" si="66"/>
        <v>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3">
        <v>0</v>
      </c>
    </row>
    <row r="524" spans="1:16" ht="22.5" customHeight="1" x14ac:dyDescent="0.2">
      <c r="A524" s="38" t="s">
        <v>42</v>
      </c>
      <c r="B524" s="39">
        <v>0</v>
      </c>
      <c r="C524" s="22"/>
      <c r="D524" s="13">
        <f t="shared" si="62"/>
        <v>0</v>
      </c>
      <c r="E524" s="22">
        <f t="shared" si="66"/>
        <v>0</v>
      </c>
      <c r="F524" s="22">
        <v>0</v>
      </c>
      <c r="G524" s="22">
        <v>0</v>
      </c>
      <c r="H524" s="22">
        <v>0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3">
        <v>0</v>
      </c>
    </row>
    <row r="525" spans="1:16" ht="11.25" customHeight="1" x14ac:dyDescent="0.2">
      <c r="A525" s="38" t="s">
        <v>43</v>
      </c>
      <c r="B525" s="39">
        <v>4200</v>
      </c>
      <c r="C525" s="22">
        <v>1000</v>
      </c>
      <c r="D525" s="13">
        <f t="shared" si="62"/>
        <v>1000.0000000000001</v>
      </c>
      <c r="E525" s="22">
        <f t="shared" si="66"/>
        <v>83.333333333333329</v>
      </c>
      <c r="F525" s="22">
        <v>83.333333333333329</v>
      </c>
      <c r="G525" s="22">
        <v>83.333333333333329</v>
      </c>
      <c r="H525" s="22">
        <v>83.333333333333329</v>
      </c>
      <c r="I525" s="22">
        <v>83.333333333333329</v>
      </c>
      <c r="J525" s="22">
        <v>83.333333333333329</v>
      </c>
      <c r="K525" s="22">
        <v>83.333333333333329</v>
      </c>
      <c r="L525" s="22">
        <v>83.333333333333329</v>
      </c>
      <c r="M525" s="22">
        <v>83.333333333333329</v>
      </c>
      <c r="N525" s="22">
        <v>83.333333333333329</v>
      </c>
      <c r="O525" s="22">
        <v>83.333333333333329</v>
      </c>
      <c r="P525" s="23">
        <v>83.333333333333329</v>
      </c>
    </row>
    <row r="526" spans="1:16" ht="11.25" customHeight="1" x14ac:dyDescent="0.2">
      <c r="A526" s="38" t="s">
        <v>44</v>
      </c>
      <c r="B526" s="39">
        <v>3016</v>
      </c>
      <c r="C526" s="22">
        <v>2500</v>
      </c>
      <c r="D526" s="13">
        <f t="shared" si="62"/>
        <v>2500</v>
      </c>
      <c r="E526" s="22">
        <f t="shared" si="66"/>
        <v>208.33333333333334</v>
      </c>
      <c r="F526" s="22">
        <v>208.33333333333334</v>
      </c>
      <c r="G526" s="22">
        <v>208.33333333333334</v>
      </c>
      <c r="H526" s="22">
        <v>208.33333333333334</v>
      </c>
      <c r="I526" s="22">
        <v>208.33333333333334</v>
      </c>
      <c r="J526" s="22">
        <v>208.33333333333334</v>
      </c>
      <c r="K526" s="22">
        <v>208.33333333333334</v>
      </c>
      <c r="L526" s="22">
        <v>208.33333333333334</v>
      </c>
      <c r="M526" s="22">
        <v>208.33333333333334</v>
      </c>
      <c r="N526" s="22">
        <v>208.33333333333334</v>
      </c>
      <c r="O526" s="22">
        <v>208.33333333333334</v>
      </c>
      <c r="P526" s="23">
        <v>208.33333333333334</v>
      </c>
    </row>
    <row r="527" spans="1:16" s="20" customFormat="1" x14ac:dyDescent="0.2">
      <c r="A527" s="17" t="s">
        <v>189</v>
      </c>
      <c r="B527" s="26">
        <v>66856.049999999988</v>
      </c>
      <c r="C527" s="27">
        <f>SUM(C528:C541)</f>
        <v>108400</v>
      </c>
      <c r="D527" s="14">
        <f t="shared" si="62"/>
        <v>108399.99999999996</v>
      </c>
      <c r="E527" s="18">
        <f>SUM(E528:E541)</f>
        <v>9033.3333333333321</v>
      </c>
      <c r="F527" s="18">
        <f t="shared" ref="F527:P527" si="67">SUM(F528:F541)</f>
        <v>9033.3333333333321</v>
      </c>
      <c r="G527" s="18">
        <f t="shared" si="67"/>
        <v>9033.3333333333321</v>
      </c>
      <c r="H527" s="18">
        <f t="shared" si="67"/>
        <v>9033.3333333333321</v>
      </c>
      <c r="I527" s="18">
        <f t="shared" si="67"/>
        <v>9033.3333333333321</v>
      </c>
      <c r="J527" s="18">
        <f t="shared" si="67"/>
        <v>9033.3333333333321</v>
      </c>
      <c r="K527" s="18">
        <f t="shared" si="67"/>
        <v>9033.3333333333321</v>
      </c>
      <c r="L527" s="18">
        <f t="shared" si="67"/>
        <v>9033.3333333333321</v>
      </c>
      <c r="M527" s="18">
        <f t="shared" si="67"/>
        <v>9033.3333333333321</v>
      </c>
      <c r="N527" s="18">
        <f t="shared" si="67"/>
        <v>9033.3333333333321</v>
      </c>
      <c r="O527" s="18">
        <f t="shared" si="67"/>
        <v>9033.3333333333321</v>
      </c>
      <c r="P527" s="19">
        <f t="shared" si="67"/>
        <v>9033.3333333333321</v>
      </c>
    </row>
    <row r="528" spans="1:16" ht="11.25" customHeight="1" x14ac:dyDescent="0.2">
      <c r="A528" s="21" t="s">
        <v>15</v>
      </c>
      <c r="B528" s="22">
        <v>630</v>
      </c>
      <c r="C528" s="22">
        <v>500</v>
      </c>
      <c r="D528" s="13">
        <f t="shared" si="62"/>
        <v>500.00000000000006</v>
      </c>
      <c r="E528" s="22">
        <f t="shared" ref="E528:E541" si="68">+C528/12</f>
        <v>41.666666666666664</v>
      </c>
      <c r="F528" s="22">
        <v>41.666666666666664</v>
      </c>
      <c r="G528" s="22">
        <v>41.666666666666664</v>
      </c>
      <c r="H528" s="22">
        <v>41.666666666666664</v>
      </c>
      <c r="I528" s="22">
        <v>41.666666666666664</v>
      </c>
      <c r="J528" s="22">
        <v>41.666666666666664</v>
      </c>
      <c r="K528" s="22">
        <v>41.666666666666664</v>
      </c>
      <c r="L528" s="22">
        <v>41.666666666666664</v>
      </c>
      <c r="M528" s="22">
        <v>41.666666666666664</v>
      </c>
      <c r="N528" s="22">
        <v>41.666666666666664</v>
      </c>
      <c r="O528" s="22">
        <v>41.666666666666664</v>
      </c>
      <c r="P528" s="23">
        <v>41.666666666666664</v>
      </c>
    </row>
    <row r="529" spans="1:16" ht="11.25" customHeight="1" x14ac:dyDescent="0.2">
      <c r="A529" s="21" t="s">
        <v>16</v>
      </c>
      <c r="B529" s="22">
        <v>672.12</v>
      </c>
      <c r="C529" s="22">
        <v>600</v>
      </c>
      <c r="D529" s="13">
        <f t="shared" si="62"/>
        <v>600</v>
      </c>
      <c r="E529" s="22">
        <f t="shared" si="68"/>
        <v>50</v>
      </c>
      <c r="F529" s="22">
        <v>50</v>
      </c>
      <c r="G529" s="22">
        <v>50</v>
      </c>
      <c r="H529" s="22">
        <v>50</v>
      </c>
      <c r="I529" s="22">
        <v>50</v>
      </c>
      <c r="J529" s="22">
        <v>50</v>
      </c>
      <c r="K529" s="22">
        <v>50</v>
      </c>
      <c r="L529" s="22">
        <v>50</v>
      </c>
      <c r="M529" s="22">
        <v>50</v>
      </c>
      <c r="N529" s="22">
        <v>50</v>
      </c>
      <c r="O529" s="22">
        <v>50</v>
      </c>
      <c r="P529" s="23">
        <v>50</v>
      </c>
    </row>
    <row r="530" spans="1:16" ht="11.25" customHeight="1" x14ac:dyDescent="0.2">
      <c r="A530" s="21" t="s">
        <v>18</v>
      </c>
      <c r="B530" s="22">
        <v>0</v>
      </c>
      <c r="C530" s="22"/>
      <c r="D530" s="13">
        <f t="shared" si="62"/>
        <v>0</v>
      </c>
      <c r="E530" s="22">
        <f t="shared" si="68"/>
        <v>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3">
        <v>0</v>
      </c>
    </row>
    <row r="531" spans="1:16" ht="11.25" customHeight="1" x14ac:dyDescent="0.2">
      <c r="A531" s="21" t="s">
        <v>19</v>
      </c>
      <c r="B531" s="22">
        <v>959.68000000000006</v>
      </c>
      <c r="C531" s="22">
        <v>500</v>
      </c>
      <c r="D531" s="13">
        <f t="shared" si="62"/>
        <v>500.00000000000006</v>
      </c>
      <c r="E531" s="22">
        <f t="shared" si="68"/>
        <v>41.666666666666664</v>
      </c>
      <c r="F531" s="22">
        <v>41.666666666666664</v>
      </c>
      <c r="G531" s="22">
        <v>41.666666666666664</v>
      </c>
      <c r="H531" s="22">
        <v>41.666666666666664</v>
      </c>
      <c r="I531" s="22">
        <v>41.666666666666664</v>
      </c>
      <c r="J531" s="22">
        <v>41.666666666666664</v>
      </c>
      <c r="K531" s="22">
        <v>41.666666666666664</v>
      </c>
      <c r="L531" s="22">
        <v>41.666666666666664</v>
      </c>
      <c r="M531" s="22">
        <v>41.666666666666664</v>
      </c>
      <c r="N531" s="22">
        <v>41.666666666666664</v>
      </c>
      <c r="O531" s="22">
        <v>41.666666666666664</v>
      </c>
      <c r="P531" s="23">
        <v>41.666666666666664</v>
      </c>
    </row>
    <row r="532" spans="1:16" ht="11.25" customHeight="1" x14ac:dyDescent="0.2">
      <c r="A532" s="21" t="s">
        <v>174</v>
      </c>
      <c r="B532" s="22">
        <v>46871.979999999996</v>
      </c>
      <c r="C532" s="22">
        <v>85300</v>
      </c>
      <c r="D532" s="13">
        <f t="shared" si="62"/>
        <v>85300</v>
      </c>
      <c r="E532" s="22">
        <f t="shared" si="68"/>
        <v>7108.333333333333</v>
      </c>
      <c r="F532" s="22">
        <v>7108.333333333333</v>
      </c>
      <c r="G532" s="22">
        <v>7108.333333333333</v>
      </c>
      <c r="H532" s="22">
        <v>7108.333333333333</v>
      </c>
      <c r="I532" s="22">
        <v>7108.333333333333</v>
      </c>
      <c r="J532" s="22">
        <v>7108.333333333333</v>
      </c>
      <c r="K532" s="22">
        <v>7108.333333333333</v>
      </c>
      <c r="L532" s="22">
        <v>7108.333333333333</v>
      </c>
      <c r="M532" s="22">
        <v>7108.333333333333</v>
      </c>
      <c r="N532" s="22">
        <v>7108.333333333333</v>
      </c>
      <c r="O532" s="22">
        <v>7108.333333333333</v>
      </c>
      <c r="P532" s="23">
        <v>7108.333333333333</v>
      </c>
    </row>
    <row r="533" spans="1:16" ht="11.25" customHeight="1" x14ac:dyDescent="0.2">
      <c r="A533" s="21" t="s">
        <v>27</v>
      </c>
      <c r="B533" s="22">
        <v>5138.8599999999997</v>
      </c>
      <c r="C533" s="22">
        <v>1000</v>
      </c>
      <c r="D533" s="13">
        <f t="shared" si="62"/>
        <v>1000.0000000000001</v>
      </c>
      <c r="E533" s="22">
        <f t="shared" si="68"/>
        <v>83.333333333333329</v>
      </c>
      <c r="F533" s="22">
        <v>83.333333333333329</v>
      </c>
      <c r="G533" s="22">
        <v>83.333333333333329</v>
      </c>
      <c r="H533" s="22">
        <v>83.333333333333329</v>
      </c>
      <c r="I533" s="22">
        <v>83.333333333333329</v>
      </c>
      <c r="J533" s="22">
        <v>83.333333333333329</v>
      </c>
      <c r="K533" s="22">
        <v>83.333333333333329</v>
      </c>
      <c r="L533" s="22">
        <v>83.333333333333329</v>
      </c>
      <c r="M533" s="22">
        <v>83.333333333333329</v>
      </c>
      <c r="N533" s="22">
        <v>83.333333333333329</v>
      </c>
      <c r="O533" s="22">
        <v>83.333333333333329</v>
      </c>
      <c r="P533" s="23">
        <v>83.333333333333329</v>
      </c>
    </row>
    <row r="534" spans="1:16" ht="11.25" customHeight="1" x14ac:dyDescent="0.2">
      <c r="A534" s="21" t="s">
        <v>29</v>
      </c>
      <c r="B534" s="22">
        <v>0</v>
      </c>
      <c r="C534" s="22"/>
      <c r="D534" s="13">
        <f t="shared" si="62"/>
        <v>0</v>
      </c>
      <c r="E534" s="22">
        <f t="shared" si="68"/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3">
        <v>0</v>
      </c>
    </row>
    <row r="535" spans="1:16" ht="11.25" customHeight="1" x14ac:dyDescent="0.2">
      <c r="A535" s="21" t="s">
        <v>31</v>
      </c>
      <c r="B535" s="22">
        <v>580</v>
      </c>
      <c r="C535" s="22">
        <v>3000</v>
      </c>
      <c r="D535" s="13">
        <f t="shared" si="62"/>
        <v>3000</v>
      </c>
      <c r="E535" s="22">
        <f t="shared" si="68"/>
        <v>250</v>
      </c>
      <c r="F535" s="22">
        <v>250</v>
      </c>
      <c r="G535" s="22">
        <v>250</v>
      </c>
      <c r="H535" s="22">
        <v>250</v>
      </c>
      <c r="I535" s="22">
        <v>250</v>
      </c>
      <c r="J535" s="22">
        <v>250</v>
      </c>
      <c r="K535" s="22">
        <v>250</v>
      </c>
      <c r="L535" s="22">
        <v>250</v>
      </c>
      <c r="M535" s="22">
        <v>250</v>
      </c>
      <c r="N535" s="22">
        <v>250</v>
      </c>
      <c r="O535" s="22">
        <v>250</v>
      </c>
      <c r="P535" s="23">
        <v>250</v>
      </c>
    </row>
    <row r="536" spans="1:16" ht="11.25" customHeight="1" x14ac:dyDescent="0.2">
      <c r="A536" s="21" t="s">
        <v>32</v>
      </c>
      <c r="B536" s="22">
        <v>6140.45</v>
      </c>
      <c r="C536" s="22">
        <v>8500</v>
      </c>
      <c r="D536" s="13">
        <f t="shared" si="62"/>
        <v>8499.9999999999982</v>
      </c>
      <c r="E536" s="22">
        <f t="shared" si="68"/>
        <v>708.33333333333337</v>
      </c>
      <c r="F536" s="22">
        <v>708.33333333333337</v>
      </c>
      <c r="G536" s="22">
        <v>708.33333333333337</v>
      </c>
      <c r="H536" s="22">
        <v>708.33333333333337</v>
      </c>
      <c r="I536" s="22">
        <v>708.33333333333337</v>
      </c>
      <c r="J536" s="22">
        <v>708.33333333333337</v>
      </c>
      <c r="K536" s="22">
        <v>708.33333333333337</v>
      </c>
      <c r="L536" s="22">
        <v>708.33333333333337</v>
      </c>
      <c r="M536" s="22">
        <v>708.33333333333337</v>
      </c>
      <c r="N536" s="22">
        <v>708.33333333333337</v>
      </c>
      <c r="O536" s="22">
        <v>708.33333333333337</v>
      </c>
      <c r="P536" s="23">
        <v>708.33333333333337</v>
      </c>
    </row>
    <row r="537" spans="1:16" ht="22.5" customHeight="1" x14ac:dyDescent="0.2">
      <c r="A537" s="21" t="s">
        <v>80</v>
      </c>
      <c r="B537" s="22">
        <v>0</v>
      </c>
      <c r="C537" s="22"/>
      <c r="D537" s="13">
        <f t="shared" si="62"/>
        <v>0</v>
      </c>
      <c r="E537" s="22">
        <f t="shared" si="68"/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3">
        <v>0</v>
      </c>
    </row>
    <row r="538" spans="1:16" ht="11.25" customHeight="1" x14ac:dyDescent="0.2">
      <c r="A538" s="21" t="s">
        <v>41</v>
      </c>
      <c r="B538" s="22">
        <v>2384.96</v>
      </c>
      <c r="C538" s="22">
        <v>6000</v>
      </c>
      <c r="D538" s="13">
        <f t="shared" si="62"/>
        <v>6000</v>
      </c>
      <c r="E538" s="22">
        <f t="shared" si="68"/>
        <v>500</v>
      </c>
      <c r="F538" s="22">
        <v>500</v>
      </c>
      <c r="G538" s="22">
        <v>500</v>
      </c>
      <c r="H538" s="22">
        <v>500</v>
      </c>
      <c r="I538" s="22">
        <v>500</v>
      </c>
      <c r="J538" s="22">
        <v>500</v>
      </c>
      <c r="K538" s="22">
        <v>500</v>
      </c>
      <c r="L538" s="22">
        <v>500</v>
      </c>
      <c r="M538" s="22">
        <v>500</v>
      </c>
      <c r="N538" s="22">
        <v>500</v>
      </c>
      <c r="O538" s="22">
        <v>500</v>
      </c>
      <c r="P538" s="23">
        <v>500</v>
      </c>
    </row>
    <row r="539" spans="1:16" ht="22.5" customHeight="1" x14ac:dyDescent="0.2">
      <c r="A539" s="21" t="s">
        <v>42</v>
      </c>
      <c r="B539" s="22">
        <v>0</v>
      </c>
      <c r="C539" s="22"/>
      <c r="D539" s="13">
        <f t="shared" si="62"/>
        <v>0</v>
      </c>
      <c r="E539" s="22">
        <f t="shared" si="68"/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3">
        <v>0</v>
      </c>
    </row>
    <row r="540" spans="1:16" ht="11.25" customHeight="1" x14ac:dyDescent="0.2">
      <c r="A540" s="21" t="s">
        <v>43</v>
      </c>
      <c r="B540" s="22">
        <v>1854</v>
      </c>
      <c r="C540" s="22">
        <v>1000</v>
      </c>
      <c r="D540" s="13">
        <f t="shared" si="62"/>
        <v>1000.0000000000001</v>
      </c>
      <c r="E540" s="22">
        <f t="shared" si="68"/>
        <v>83.333333333333329</v>
      </c>
      <c r="F540" s="22">
        <v>83.333333333333329</v>
      </c>
      <c r="G540" s="22">
        <v>83.333333333333329</v>
      </c>
      <c r="H540" s="22">
        <v>83.333333333333329</v>
      </c>
      <c r="I540" s="22">
        <v>83.333333333333329</v>
      </c>
      <c r="J540" s="22">
        <v>83.333333333333329</v>
      </c>
      <c r="K540" s="22">
        <v>83.333333333333329</v>
      </c>
      <c r="L540" s="22">
        <v>83.333333333333329</v>
      </c>
      <c r="M540" s="22">
        <v>83.333333333333329</v>
      </c>
      <c r="N540" s="22">
        <v>83.333333333333329</v>
      </c>
      <c r="O540" s="22">
        <v>83.333333333333329</v>
      </c>
      <c r="P540" s="23">
        <v>83.333333333333329</v>
      </c>
    </row>
    <row r="541" spans="1:16" ht="11.25" customHeight="1" x14ac:dyDescent="0.2">
      <c r="A541" s="21" t="s">
        <v>44</v>
      </c>
      <c r="B541" s="22">
        <v>1624</v>
      </c>
      <c r="C541" s="22">
        <v>2000</v>
      </c>
      <c r="D541" s="13">
        <f t="shared" si="62"/>
        <v>2000.0000000000002</v>
      </c>
      <c r="E541" s="22">
        <f t="shared" si="68"/>
        <v>166.66666666666666</v>
      </c>
      <c r="F541" s="22">
        <v>166.66666666666666</v>
      </c>
      <c r="G541" s="22">
        <v>166.66666666666666</v>
      </c>
      <c r="H541" s="22">
        <v>166.66666666666666</v>
      </c>
      <c r="I541" s="22">
        <v>166.66666666666666</v>
      </c>
      <c r="J541" s="22">
        <v>166.66666666666666</v>
      </c>
      <c r="K541" s="22">
        <v>166.66666666666666</v>
      </c>
      <c r="L541" s="22">
        <v>166.66666666666666</v>
      </c>
      <c r="M541" s="22">
        <v>166.66666666666666</v>
      </c>
      <c r="N541" s="22">
        <v>166.66666666666666</v>
      </c>
      <c r="O541" s="22">
        <v>166.66666666666666</v>
      </c>
      <c r="P541" s="23">
        <v>166.66666666666666</v>
      </c>
    </row>
    <row r="542" spans="1:16" s="20" customFormat="1" x14ac:dyDescent="0.2">
      <c r="A542" s="17" t="s">
        <v>190</v>
      </c>
      <c r="B542" s="26">
        <v>272064.05000000005</v>
      </c>
      <c r="C542" s="27">
        <f>SUM(C543:C554)</f>
        <v>220400</v>
      </c>
      <c r="D542" s="14">
        <f t="shared" si="62"/>
        <v>220399.99999999997</v>
      </c>
      <c r="E542" s="18">
        <f>SUM(E543:E554)</f>
        <v>18366.666666666668</v>
      </c>
      <c r="F542" s="18">
        <f t="shared" ref="F542:P542" si="69">SUM(F543:F554)</f>
        <v>18366.666666666668</v>
      </c>
      <c r="G542" s="18">
        <f t="shared" si="69"/>
        <v>18366.666666666668</v>
      </c>
      <c r="H542" s="18">
        <f t="shared" si="69"/>
        <v>18366.666666666668</v>
      </c>
      <c r="I542" s="18">
        <f t="shared" si="69"/>
        <v>18366.666666666668</v>
      </c>
      <c r="J542" s="18">
        <f t="shared" si="69"/>
        <v>18366.666666666668</v>
      </c>
      <c r="K542" s="18">
        <f t="shared" si="69"/>
        <v>18366.666666666668</v>
      </c>
      <c r="L542" s="18">
        <f t="shared" si="69"/>
        <v>18366.666666666668</v>
      </c>
      <c r="M542" s="18">
        <f t="shared" si="69"/>
        <v>18366.666666666668</v>
      </c>
      <c r="N542" s="18">
        <f t="shared" si="69"/>
        <v>18366.666666666668</v>
      </c>
      <c r="O542" s="18">
        <f t="shared" si="69"/>
        <v>18366.666666666668</v>
      </c>
      <c r="P542" s="19">
        <f t="shared" si="69"/>
        <v>18366.666666666668</v>
      </c>
    </row>
    <row r="543" spans="1:16" ht="11.25" customHeight="1" x14ac:dyDescent="0.2">
      <c r="A543" s="21" t="s">
        <v>15</v>
      </c>
      <c r="B543" s="22">
        <v>480</v>
      </c>
      <c r="C543" s="22">
        <v>400</v>
      </c>
      <c r="D543" s="13">
        <f t="shared" si="62"/>
        <v>399.99999999999994</v>
      </c>
      <c r="E543" s="22">
        <f t="shared" ref="E543:E553" si="70">+C543/12</f>
        <v>33.333333333333336</v>
      </c>
      <c r="F543" s="22">
        <v>33.333333333333336</v>
      </c>
      <c r="G543" s="22">
        <v>33.333333333333336</v>
      </c>
      <c r="H543" s="22">
        <v>33.333333333333336</v>
      </c>
      <c r="I543" s="22">
        <v>33.333333333333336</v>
      </c>
      <c r="J543" s="22">
        <v>33.333333333333336</v>
      </c>
      <c r="K543" s="22">
        <v>33.333333333333336</v>
      </c>
      <c r="L543" s="22">
        <v>33.333333333333336</v>
      </c>
      <c r="M543" s="22">
        <v>33.333333333333336</v>
      </c>
      <c r="N543" s="22">
        <v>33.333333333333336</v>
      </c>
      <c r="O543" s="22">
        <v>33.333333333333336</v>
      </c>
      <c r="P543" s="23">
        <v>33.333333333333336</v>
      </c>
    </row>
    <row r="544" spans="1:16" ht="11.25" customHeight="1" x14ac:dyDescent="0.2">
      <c r="A544" s="21" t="s">
        <v>16</v>
      </c>
      <c r="B544" s="22">
        <v>1415.2</v>
      </c>
      <c r="C544" s="22">
        <v>1500</v>
      </c>
      <c r="D544" s="13">
        <f t="shared" si="62"/>
        <v>1500</v>
      </c>
      <c r="E544" s="22">
        <f t="shared" si="70"/>
        <v>125</v>
      </c>
      <c r="F544" s="22">
        <v>125</v>
      </c>
      <c r="G544" s="22">
        <v>125</v>
      </c>
      <c r="H544" s="22">
        <v>125</v>
      </c>
      <c r="I544" s="22">
        <v>125</v>
      </c>
      <c r="J544" s="22">
        <v>125</v>
      </c>
      <c r="K544" s="22">
        <v>125</v>
      </c>
      <c r="L544" s="22">
        <v>125</v>
      </c>
      <c r="M544" s="22">
        <v>125</v>
      </c>
      <c r="N544" s="22">
        <v>125</v>
      </c>
      <c r="O544" s="22">
        <v>125</v>
      </c>
      <c r="P544" s="23">
        <v>125</v>
      </c>
    </row>
    <row r="545" spans="1:16" ht="11.25" customHeight="1" x14ac:dyDescent="0.2">
      <c r="A545" s="21" t="s">
        <v>18</v>
      </c>
      <c r="B545" s="22">
        <v>0</v>
      </c>
      <c r="C545" s="22"/>
      <c r="D545" s="13">
        <f t="shared" si="62"/>
        <v>0</v>
      </c>
      <c r="E545" s="22">
        <f t="shared" si="70"/>
        <v>0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3">
        <v>0</v>
      </c>
    </row>
    <row r="546" spans="1:16" ht="11.25" customHeight="1" x14ac:dyDescent="0.2">
      <c r="A546" s="21" t="s">
        <v>19</v>
      </c>
      <c r="B546" s="22">
        <v>1242.6500000000001</v>
      </c>
      <c r="C546" s="22">
        <v>500</v>
      </c>
      <c r="D546" s="13">
        <f t="shared" si="62"/>
        <v>500.00000000000006</v>
      </c>
      <c r="E546" s="22">
        <f t="shared" si="70"/>
        <v>41.666666666666664</v>
      </c>
      <c r="F546" s="22">
        <v>41.666666666666664</v>
      </c>
      <c r="G546" s="22">
        <v>41.666666666666664</v>
      </c>
      <c r="H546" s="22">
        <v>41.666666666666664</v>
      </c>
      <c r="I546" s="22">
        <v>41.666666666666664</v>
      </c>
      <c r="J546" s="22">
        <v>41.666666666666664</v>
      </c>
      <c r="K546" s="22">
        <v>41.666666666666664</v>
      </c>
      <c r="L546" s="22">
        <v>41.666666666666664</v>
      </c>
      <c r="M546" s="22">
        <v>41.666666666666664</v>
      </c>
      <c r="N546" s="22">
        <v>41.666666666666664</v>
      </c>
      <c r="O546" s="22">
        <v>41.666666666666664</v>
      </c>
      <c r="P546" s="23">
        <v>41.666666666666664</v>
      </c>
    </row>
    <row r="547" spans="1:16" ht="11.25" customHeight="1" x14ac:dyDescent="0.2">
      <c r="A547" s="21" t="s">
        <v>174</v>
      </c>
      <c r="B547" s="22">
        <v>266390.20000000007</v>
      </c>
      <c r="C547" s="22">
        <v>215000</v>
      </c>
      <c r="D547" s="13">
        <f t="shared" ref="D547:D610" si="71">SUM(E547:P547)</f>
        <v>214999.99999999997</v>
      </c>
      <c r="E547" s="22">
        <f t="shared" si="70"/>
        <v>17916.666666666668</v>
      </c>
      <c r="F547" s="22">
        <v>17916.666666666668</v>
      </c>
      <c r="G547" s="22">
        <v>17916.666666666668</v>
      </c>
      <c r="H547" s="22">
        <v>17916.666666666668</v>
      </c>
      <c r="I547" s="22">
        <v>17916.666666666668</v>
      </c>
      <c r="J547" s="22">
        <v>17916.666666666668</v>
      </c>
      <c r="K547" s="22">
        <v>17916.666666666668</v>
      </c>
      <c r="L547" s="22">
        <v>17916.666666666668</v>
      </c>
      <c r="M547" s="22">
        <v>17916.666666666668</v>
      </c>
      <c r="N547" s="22">
        <v>17916.666666666668</v>
      </c>
      <c r="O547" s="22">
        <v>17916.666666666668</v>
      </c>
      <c r="P547" s="23">
        <v>17916.666666666668</v>
      </c>
    </row>
    <row r="548" spans="1:16" ht="11.25" customHeight="1" x14ac:dyDescent="0.2">
      <c r="A548" s="21" t="s">
        <v>29</v>
      </c>
      <c r="B548" s="22">
        <v>0</v>
      </c>
      <c r="C548" s="22"/>
      <c r="D548" s="13">
        <f t="shared" si="71"/>
        <v>0</v>
      </c>
      <c r="E548" s="22">
        <f t="shared" si="70"/>
        <v>0</v>
      </c>
      <c r="F548" s="22">
        <v>0</v>
      </c>
      <c r="G548" s="22">
        <v>0</v>
      </c>
      <c r="H548" s="22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3">
        <v>0</v>
      </c>
    </row>
    <row r="549" spans="1:16" ht="11.25" customHeight="1" x14ac:dyDescent="0.2">
      <c r="A549" s="21" t="s">
        <v>32</v>
      </c>
      <c r="B549" s="22">
        <v>856</v>
      </c>
      <c r="C549" s="22">
        <v>2000</v>
      </c>
      <c r="D549" s="13">
        <f t="shared" si="71"/>
        <v>2000.0000000000002</v>
      </c>
      <c r="E549" s="22">
        <f t="shared" si="70"/>
        <v>166.66666666666666</v>
      </c>
      <c r="F549" s="22">
        <v>166.66666666666666</v>
      </c>
      <c r="G549" s="22">
        <v>166.66666666666666</v>
      </c>
      <c r="H549" s="22">
        <v>166.66666666666666</v>
      </c>
      <c r="I549" s="22">
        <v>166.66666666666666</v>
      </c>
      <c r="J549" s="22">
        <v>166.66666666666666</v>
      </c>
      <c r="K549" s="22">
        <v>166.66666666666666</v>
      </c>
      <c r="L549" s="22">
        <v>166.66666666666666</v>
      </c>
      <c r="M549" s="22">
        <v>166.66666666666666</v>
      </c>
      <c r="N549" s="22">
        <v>166.66666666666666</v>
      </c>
      <c r="O549" s="22">
        <v>166.66666666666666</v>
      </c>
      <c r="P549" s="23">
        <v>166.66666666666666</v>
      </c>
    </row>
    <row r="550" spans="1:16" ht="22.5" customHeight="1" x14ac:dyDescent="0.2">
      <c r="A550" s="21" t="s">
        <v>80</v>
      </c>
      <c r="B550" s="22">
        <v>0</v>
      </c>
      <c r="C550" s="22"/>
      <c r="D550" s="13">
        <f t="shared" si="71"/>
        <v>0</v>
      </c>
      <c r="E550" s="22">
        <f t="shared" si="70"/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3">
        <v>0</v>
      </c>
    </row>
    <row r="551" spans="1:16" ht="11.25" customHeight="1" x14ac:dyDescent="0.2">
      <c r="A551" s="21" t="s">
        <v>41</v>
      </c>
      <c r="B551" s="22">
        <v>0</v>
      </c>
      <c r="C551" s="22"/>
      <c r="D551" s="13">
        <f t="shared" si="71"/>
        <v>0</v>
      </c>
      <c r="E551" s="22">
        <f t="shared" si="70"/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3">
        <v>0</v>
      </c>
    </row>
    <row r="552" spans="1:16" ht="22.5" customHeight="1" x14ac:dyDescent="0.2">
      <c r="A552" s="21" t="s">
        <v>42</v>
      </c>
      <c r="B552" s="22">
        <v>0</v>
      </c>
      <c r="C552" s="22"/>
      <c r="D552" s="13">
        <f t="shared" si="71"/>
        <v>0</v>
      </c>
      <c r="E552" s="22">
        <f t="shared" si="70"/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3">
        <v>0</v>
      </c>
    </row>
    <row r="553" spans="1:16" ht="11.25" customHeight="1" x14ac:dyDescent="0.2">
      <c r="A553" s="21" t="s">
        <v>43</v>
      </c>
      <c r="B553" s="22">
        <v>1680</v>
      </c>
      <c r="C553" s="22">
        <v>1000</v>
      </c>
      <c r="D553" s="13">
        <f t="shared" si="71"/>
        <v>1000.0000000000001</v>
      </c>
      <c r="E553" s="22">
        <f t="shared" si="70"/>
        <v>83.333333333333329</v>
      </c>
      <c r="F553" s="22">
        <v>83.333333333333329</v>
      </c>
      <c r="G553" s="22">
        <v>83.333333333333329</v>
      </c>
      <c r="H553" s="22">
        <v>83.333333333333329</v>
      </c>
      <c r="I553" s="22">
        <v>83.333333333333329</v>
      </c>
      <c r="J553" s="22">
        <v>83.333333333333329</v>
      </c>
      <c r="K553" s="22">
        <v>83.333333333333329</v>
      </c>
      <c r="L553" s="22">
        <v>83.333333333333329</v>
      </c>
      <c r="M553" s="22">
        <v>83.333333333333329</v>
      </c>
      <c r="N553" s="22">
        <v>83.333333333333329</v>
      </c>
      <c r="O553" s="22">
        <v>83.333333333333329</v>
      </c>
      <c r="P553" s="23">
        <v>83.333333333333329</v>
      </c>
    </row>
    <row r="554" spans="1:16" ht="11.25" customHeight="1" x14ac:dyDescent="0.2">
      <c r="A554" s="21" t="s">
        <v>44</v>
      </c>
      <c r="B554" s="22">
        <v>0</v>
      </c>
      <c r="C554" s="22"/>
      <c r="D554" s="13">
        <f t="shared" si="71"/>
        <v>0</v>
      </c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3"/>
    </row>
    <row r="555" spans="1:16" s="20" customFormat="1" x14ac:dyDescent="0.2">
      <c r="A555" s="17" t="s">
        <v>191</v>
      </c>
      <c r="B555" s="26">
        <v>105381.65000000002</v>
      </c>
      <c r="C555" s="27">
        <f>SUM(C556:C569)</f>
        <v>62100</v>
      </c>
      <c r="D555" s="14">
        <f t="shared" si="71"/>
        <v>62100.000000000007</v>
      </c>
      <c r="E555" s="18">
        <f>SUM(E556:E569)</f>
        <v>5175.0000000000009</v>
      </c>
      <c r="F555" s="18">
        <f t="shared" ref="F555:P555" si="72">SUM(F556:F569)</f>
        <v>5175.0000000000009</v>
      </c>
      <c r="G555" s="18">
        <f t="shared" si="72"/>
        <v>5175.0000000000009</v>
      </c>
      <c r="H555" s="18">
        <f t="shared" si="72"/>
        <v>5175.0000000000009</v>
      </c>
      <c r="I555" s="18">
        <f t="shared" si="72"/>
        <v>5175.0000000000009</v>
      </c>
      <c r="J555" s="18">
        <f t="shared" si="72"/>
        <v>5175.0000000000009</v>
      </c>
      <c r="K555" s="18">
        <f t="shared" si="72"/>
        <v>5175.0000000000009</v>
      </c>
      <c r="L555" s="18">
        <f t="shared" si="72"/>
        <v>5175.0000000000009</v>
      </c>
      <c r="M555" s="18">
        <f t="shared" si="72"/>
        <v>5175.0000000000009</v>
      </c>
      <c r="N555" s="18">
        <f t="shared" si="72"/>
        <v>5175.0000000000009</v>
      </c>
      <c r="O555" s="18">
        <f t="shared" si="72"/>
        <v>5175.0000000000009</v>
      </c>
      <c r="P555" s="19">
        <f t="shared" si="72"/>
        <v>5175.0000000000009</v>
      </c>
    </row>
    <row r="556" spans="1:16" ht="11.25" customHeight="1" x14ac:dyDescent="0.2">
      <c r="A556" s="21" t="s">
        <v>15</v>
      </c>
      <c r="B556" s="22">
        <v>24401.100000000006</v>
      </c>
      <c r="C556" s="22">
        <v>17000</v>
      </c>
      <c r="D556" s="13">
        <f t="shared" si="71"/>
        <v>16999.999999999996</v>
      </c>
      <c r="E556" s="22">
        <f t="shared" ref="E556:E569" si="73">+C556/12</f>
        <v>1416.6666666666667</v>
      </c>
      <c r="F556" s="22">
        <v>1416.6666666666667</v>
      </c>
      <c r="G556" s="22">
        <v>1416.6666666666667</v>
      </c>
      <c r="H556" s="22">
        <v>1416.6666666666667</v>
      </c>
      <c r="I556" s="22">
        <v>1416.6666666666667</v>
      </c>
      <c r="J556" s="22">
        <v>1416.6666666666667</v>
      </c>
      <c r="K556" s="22">
        <v>1416.6666666666667</v>
      </c>
      <c r="L556" s="22">
        <v>1416.6666666666667</v>
      </c>
      <c r="M556" s="22">
        <v>1416.6666666666667</v>
      </c>
      <c r="N556" s="22">
        <v>1416.6666666666667</v>
      </c>
      <c r="O556" s="22">
        <v>1416.6666666666667</v>
      </c>
      <c r="P556" s="23">
        <v>1416.6666666666667</v>
      </c>
    </row>
    <row r="557" spans="1:16" ht="11.25" customHeight="1" x14ac:dyDescent="0.2">
      <c r="A557" s="21" t="s">
        <v>173</v>
      </c>
      <c r="B557" s="22">
        <v>54.14</v>
      </c>
      <c r="C557" s="22">
        <v>100</v>
      </c>
      <c r="D557" s="13">
        <f t="shared" si="71"/>
        <v>99.999999999999986</v>
      </c>
      <c r="E557" s="22">
        <f t="shared" si="73"/>
        <v>8.3333333333333339</v>
      </c>
      <c r="F557" s="22">
        <v>8.3333333333333339</v>
      </c>
      <c r="G557" s="22">
        <v>8.3333333333333339</v>
      </c>
      <c r="H557" s="22">
        <v>8.3333333333333339</v>
      </c>
      <c r="I557" s="22">
        <v>8.3333333333333339</v>
      </c>
      <c r="J557" s="22">
        <v>8.3333333333333339</v>
      </c>
      <c r="K557" s="22">
        <v>8.3333333333333339</v>
      </c>
      <c r="L557" s="22">
        <v>8.3333333333333339</v>
      </c>
      <c r="M557" s="22">
        <v>8.3333333333333339</v>
      </c>
      <c r="N557" s="22">
        <v>8.3333333333333339</v>
      </c>
      <c r="O557" s="22">
        <v>8.3333333333333339</v>
      </c>
      <c r="P557" s="23">
        <v>8.3333333333333339</v>
      </c>
    </row>
    <row r="558" spans="1:16" ht="11.25" customHeight="1" x14ac:dyDescent="0.2">
      <c r="A558" s="21" t="s">
        <v>16</v>
      </c>
      <c r="B558" s="22">
        <v>1973.16</v>
      </c>
      <c r="C558" s="22">
        <v>3000</v>
      </c>
      <c r="D558" s="13">
        <f t="shared" si="71"/>
        <v>3000</v>
      </c>
      <c r="E558" s="22">
        <f t="shared" si="73"/>
        <v>250</v>
      </c>
      <c r="F558" s="22">
        <v>250</v>
      </c>
      <c r="G558" s="22">
        <v>250</v>
      </c>
      <c r="H558" s="22">
        <v>250</v>
      </c>
      <c r="I558" s="22">
        <v>250</v>
      </c>
      <c r="J558" s="22">
        <v>250</v>
      </c>
      <c r="K558" s="22">
        <v>250</v>
      </c>
      <c r="L558" s="22">
        <v>250</v>
      </c>
      <c r="M558" s="22">
        <v>250</v>
      </c>
      <c r="N558" s="22">
        <v>250</v>
      </c>
      <c r="O558" s="22">
        <v>250</v>
      </c>
      <c r="P558" s="23">
        <v>250</v>
      </c>
    </row>
    <row r="559" spans="1:16" ht="11.25" customHeight="1" x14ac:dyDescent="0.2">
      <c r="A559" s="21" t="s">
        <v>19</v>
      </c>
      <c r="B559" s="22">
        <v>0</v>
      </c>
      <c r="C559" s="22">
        <v>1000</v>
      </c>
      <c r="D559" s="13">
        <f t="shared" si="71"/>
        <v>1000.0000000000001</v>
      </c>
      <c r="E559" s="22">
        <f t="shared" si="73"/>
        <v>83.333333333333329</v>
      </c>
      <c r="F559" s="22">
        <v>83.333333333333329</v>
      </c>
      <c r="G559" s="22">
        <v>83.333333333333329</v>
      </c>
      <c r="H559" s="22">
        <v>83.333333333333329</v>
      </c>
      <c r="I559" s="22">
        <v>83.333333333333329</v>
      </c>
      <c r="J559" s="22">
        <v>83.333333333333329</v>
      </c>
      <c r="K559" s="22">
        <v>83.333333333333329</v>
      </c>
      <c r="L559" s="22">
        <v>83.333333333333329</v>
      </c>
      <c r="M559" s="22">
        <v>83.333333333333329</v>
      </c>
      <c r="N559" s="22">
        <v>83.333333333333329</v>
      </c>
      <c r="O559" s="22">
        <v>83.333333333333329</v>
      </c>
      <c r="P559" s="23">
        <v>83.333333333333329</v>
      </c>
    </row>
    <row r="560" spans="1:16" ht="11.25" customHeight="1" x14ac:dyDescent="0.2">
      <c r="A560" s="21" t="s">
        <v>20</v>
      </c>
      <c r="B560" s="22">
        <v>513.78</v>
      </c>
      <c r="C560" s="22">
        <v>2000</v>
      </c>
      <c r="D560" s="13">
        <f t="shared" si="71"/>
        <v>2000.0000000000002</v>
      </c>
      <c r="E560" s="22">
        <f t="shared" si="73"/>
        <v>166.66666666666666</v>
      </c>
      <c r="F560" s="22">
        <v>166.66666666666666</v>
      </c>
      <c r="G560" s="22">
        <v>166.66666666666666</v>
      </c>
      <c r="H560" s="22">
        <v>166.66666666666666</v>
      </c>
      <c r="I560" s="22">
        <v>166.66666666666666</v>
      </c>
      <c r="J560" s="22">
        <v>166.66666666666666</v>
      </c>
      <c r="K560" s="22">
        <v>166.66666666666666</v>
      </c>
      <c r="L560" s="22">
        <v>166.66666666666666</v>
      </c>
      <c r="M560" s="22">
        <v>166.66666666666666</v>
      </c>
      <c r="N560" s="22">
        <v>166.66666666666666</v>
      </c>
      <c r="O560" s="22">
        <v>166.66666666666666</v>
      </c>
      <c r="P560" s="23">
        <v>166.66666666666666</v>
      </c>
    </row>
    <row r="561" spans="1:16" ht="11.25" customHeight="1" x14ac:dyDescent="0.2">
      <c r="A561" s="21" t="s">
        <v>27</v>
      </c>
      <c r="B561" s="22">
        <v>696</v>
      </c>
      <c r="C561" s="22">
        <v>1000</v>
      </c>
      <c r="D561" s="13">
        <f t="shared" si="71"/>
        <v>1000.0000000000001</v>
      </c>
      <c r="E561" s="22">
        <f t="shared" si="73"/>
        <v>83.333333333333329</v>
      </c>
      <c r="F561" s="22">
        <v>83.333333333333329</v>
      </c>
      <c r="G561" s="22">
        <v>83.333333333333329</v>
      </c>
      <c r="H561" s="22">
        <v>83.333333333333329</v>
      </c>
      <c r="I561" s="22">
        <v>83.333333333333329</v>
      </c>
      <c r="J561" s="22">
        <v>83.333333333333329</v>
      </c>
      <c r="K561" s="22">
        <v>83.333333333333329</v>
      </c>
      <c r="L561" s="22">
        <v>83.333333333333329</v>
      </c>
      <c r="M561" s="22">
        <v>83.333333333333329</v>
      </c>
      <c r="N561" s="22">
        <v>83.333333333333329</v>
      </c>
      <c r="O561" s="22">
        <v>83.333333333333329</v>
      </c>
      <c r="P561" s="23">
        <v>83.333333333333329</v>
      </c>
    </row>
    <row r="562" spans="1:16" ht="11.25" customHeight="1" x14ac:dyDescent="0.2">
      <c r="A562" s="21" t="s">
        <v>28</v>
      </c>
      <c r="B562" s="22">
        <v>6148</v>
      </c>
      <c r="C562" s="22">
        <v>5000</v>
      </c>
      <c r="D562" s="13">
        <f t="shared" si="71"/>
        <v>5000</v>
      </c>
      <c r="E562" s="22">
        <f t="shared" si="73"/>
        <v>416.66666666666669</v>
      </c>
      <c r="F562" s="22">
        <v>416.66666666666669</v>
      </c>
      <c r="G562" s="22">
        <v>416.66666666666669</v>
      </c>
      <c r="H562" s="22">
        <v>416.66666666666669</v>
      </c>
      <c r="I562" s="22">
        <v>416.66666666666669</v>
      </c>
      <c r="J562" s="22">
        <v>416.66666666666669</v>
      </c>
      <c r="K562" s="22">
        <v>416.66666666666669</v>
      </c>
      <c r="L562" s="22">
        <v>416.66666666666669</v>
      </c>
      <c r="M562" s="22">
        <v>416.66666666666669</v>
      </c>
      <c r="N562" s="22">
        <v>416.66666666666669</v>
      </c>
      <c r="O562" s="22">
        <v>416.66666666666669</v>
      </c>
      <c r="P562" s="23">
        <v>416.66666666666669</v>
      </c>
    </row>
    <row r="563" spans="1:16" ht="22.5" customHeight="1" x14ac:dyDescent="0.2">
      <c r="A563" s="21" t="s">
        <v>112</v>
      </c>
      <c r="B563" s="22">
        <v>12732.04</v>
      </c>
      <c r="C563" s="22">
        <v>1000</v>
      </c>
      <c r="D563" s="13">
        <f t="shared" si="71"/>
        <v>1000.0000000000001</v>
      </c>
      <c r="E563" s="22">
        <f t="shared" si="73"/>
        <v>83.333333333333329</v>
      </c>
      <c r="F563" s="22">
        <v>83.333333333333329</v>
      </c>
      <c r="G563" s="22">
        <v>83.333333333333329</v>
      </c>
      <c r="H563" s="22">
        <v>83.333333333333329</v>
      </c>
      <c r="I563" s="22">
        <v>83.333333333333329</v>
      </c>
      <c r="J563" s="22">
        <v>83.333333333333329</v>
      </c>
      <c r="K563" s="22">
        <v>83.333333333333329</v>
      </c>
      <c r="L563" s="22">
        <v>83.333333333333329</v>
      </c>
      <c r="M563" s="22">
        <v>83.333333333333329</v>
      </c>
      <c r="N563" s="22">
        <v>83.333333333333329</v>
      </c>
      <c r="O563" s="22">
        <v>83.333333333333329</v>
      </c>
      <c r="P563" s="23">
        <v>83.333333333333329</v>
      </c>
    </row>
    <row r="564" spans="1:16" ht="11.25" customHeight="1" x14ac:dyDescent="0.2">
      <c r="A564" s="21" t="s">
        <v>29</v>
      </c>
      <c r="B564" s="22">
        <v>1439.7099999999998</v>
      </c>
      <c r="C564" s="22">
        <v>1000</v>
      </c>
      <c r="D564" s="13">
        <f t="shared" si="71"/>
        <v>1000.0000000000001</v>
      </c>
      <c r="E564" s="22">
        <f t="shared" si="73"/>
        <v>83.333333333333329</v>
      </c>
      <c r="F564" s="22">
        <v>83.333333333333329</v>
      </c>
      <c r="G564" s="22">
        <v>83.333333333333329</v>
      </c>
      <c r="H564" s="22">
        <v>83.333333333333329</v>
      </c>
      <c r="I564" s="22">
        <v>83.333333333333329</v>
      </c>
      <c r="J564" s="22">
        <v>83.333333333333329</v>
      </c>
      <c r="K564" s="22">
        <v>83.333333333333329</v>
      </c>
      <c r="L564" s="22">
        <v>83.333333333333329</v>
      </c>
      <c r="M564" s="22">
        <v>83.333333333333329</v>
      </c>
      <c r="N564" s="22">
        <v>83.333333333333329</v>
      </c>
      <c r="O564" s="22">
        <v>83.333333333333329</v>
      </c>
      <c r="P564" s="23">
        <v>83.333333333333329</v>
      </c>
    </row>
    <row r="565" spans="1:16" ht="11.25" customHeight="1" x14ac:dyDescent="0.2">
      <c r="A565" s="21" t="s">
        <v>37</v>
      </c>
      <c r="B565" s="22">
        <v>29232</v>
      </c>
      <c r="C565" s="22">
        <v>10000</v>
      </c>
      <c r="D565" s="13">
        <f t="shared" si="71"/>
        <v>10000</v>
      </c>
      <c r="E565" s="22">
        <f t="shared" si="73"/>
        <v>833.33333333333337</v>
      </c>
      <c r="F565" s="22">
        <v>833.33333333333337</v>
      </c>
      <c r="G565" s="22">
        <v>833.33333333333337</v>
      </c>
      <c r="H565" s="22">
        <v>833.33333333333337</v>
      </c>
      <c r="I565" s="22">
        <v>833.33333333333337</v>
      </c>
      <c r="J565" s="22">
        <v>833.33333333333337</v>
      </c>
      <c r="K565" s="22">
        <v>833.33333333333337</v>
      </c>
      <c r="L565" s="22">
        <v>833.33333333333337</v>
      </c>
      <c r="M565" s="22">
        <v>833.33333333333337</v>
      </c>
      <c r="N565" s="22">
        <v>833.33333333333337</v>
      </c>
      <c r="O565" s="22">
        <v>833.33333333333337</v>
      </c>
      <c r="P565" s="23">
        <v>833.33333333333337</v>
      </c>
    </row>
    <row r="566" spans="1:16" ht="11.25" customHeight="1" x14ac:dyDescent="0.2">
      <c r="A566" s="21" t="s">
        <v>43</v>
      </c>
      <c r="B566" s="22">
        <v>984.99</v>
      </c>
      <c r="C566" s="22">
        <v>1000</v>
      </c>
      <c r="D566" s="13">
        <f t="shared" si="71"/>
        <v>1000.0000000000001</v>
      </c>
      <c r="E566" s="22">
        <f t="shared" si="73"/>
        <v>83.333333333333329</v>
      </c>
      <c r="F566" s="22">
        <v>83.333333333333329</v>
      </c>
      <c r="G566" s="22">
        <v>83.333333333333329</v>
      </c>
      <c r="H566" s="22">
        <v>83.333333333333329</v>
      </c>
      <c r="I566" s="22">
        <v>83.333333333333329</v>
      </c>
      <c r="J566" s="22">
        <v>83.333333333333329</v>
      </c>
      <c r="K566" s="22">
        <v>83.333333333333329</v>
      </c>
      <c r="L566" s="22">
        <v>83.333333333333329</v>
      </c>
      <c r="M566" s="22">
        <v>83.333333333333329</v>
      </c>
      <c r="N566" s="22">
        <v>83.333333333333329</v>
      </c>
      <c r="O566" s="22">
        <v>83.333333333333329</v>
      </c>
      <c r="P566" s="23">
        <v>83.333333333333329</v>
      </c>
    </row>
    <row r="567" spans="1:16" ht="11.25" customHeight="1" x14ac:dyDescent="0.2">
      <c r="A567" s="21" t="s">
        <v>60</v>
      </c>
      <c r="B567" s="22">
        <v>14609.05</v>
      </c>
      <c r="C567" s="22">
        <v>15000</v>
      </c>
      <c r="D567" s="13">
        <f t="shared" si="71"/>
        <v>15000</v>
      </c>
      <c r="E567" s="22">
        <f t="shared" si="73"/>
        <v>1250</v>
      </c>
      <c r="F567" s="22">
        <v>1250</v>
      </c>
      <c r="G567" s="22">
        <v>1250</v>
      </c>
      <c r="H567" s="22">
        <v>1250</v>
      </c>
      <c r="I567" s="22">
        <v>1250</v>
      </c>
      <c r="J567" s="22">
        <v>1250</v>
      </c>
      <c r="K567" s="22">
        <v>1250</v>
      </c>
      <c r="L567" s="22">
        <v>1250</v>
      </c>
      <c r="M567" s="22">
        <v>1250</v>
      </c>
      <c r="N567" s="22">
        <v>1250</v>
      </c>
      <c r="O567" s="22">
        <v>1250</v>
      </c>
      <c r="P567" s="23">
        <v>1250</v>
      </c>
    </row>
    <row r="568" spans="1:16" ht="11.25" customHeight="1" x14ac:dyDescent="0.2">
      <c r="A568" s="21" t="s">
        <v>62</v>
      </c>
      <c r="B568" s="22">
        <v>11597.68</v>
      </c>
      <c r="C568" s="22"/>
      <c r="D568" s="13">
        <f t="shared" si="71"/>
        <v>0</v>
      </c>
      <c r="E568" s="22">
        <f t="shared" si="73"/>
        <v>0</v>
      </c>
      <c r="F568" s="22">
        <v>0</v>
      </c>
      <c r="G568" s="22">
        <v>0</v>
      </c>
      <c r="H568" s="22">
        <v>0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>
        <v>0</v>
      </c>
      <c r="P568" s="23">
        <v>0</v>
      </c>
    </row>
    <row r="569" spans="1:16" ht="22.5" customHeight="1" x14ac:dyDescent="0.2">
      <c r="A569" s="21" t="s">
        <v>161</v>
      </c>
      <c r="B569" s="22">
        <v>1000</v>
      </c>
      <c r="C569" s="22">
        <v>5000</v>
      </c>
      <c r="D569" s="13">
        <f t="shared" si="71"/>
        <v>5000</v>
      </c>
      <c r="E569" s="22">
        <f t="shared" si="73"/>
        <v>416.66666666666669</v>
      </c>
      <c r="F569" s="22">
        <v>416.66666666666669</v>
      </c>
      <c r="G569" s="22">
        <v>416.66666666666669</v>
      </c>
      <c r="H569" s="22">
        <v>416.66666666666669</v>
      </c>
      <c r="I569" s="22">
        <v>416.66666666666669</v>
      </c>
      <c r="J569" s="22">
        <v>416.66666666666669</v>
      </c>
      <c r="K569" s="22">
        <v>416.66666666666669</v>
      </c>
      <c r="L569" s="22">
        <v>416.66666666666669</v>
      </c>
      <c r="M569" s="22">
        <v>416.66666666666669</v>
      </c>
      <c r="N569" s="22">
        <v>416.66666666666669</v>
      </c>
      <c r="O569" s="22">
        <v>416.66666666666669</v>
      </c>
      <c r="P569" s="23">
        <v>416.66666666666669</v>
      </c>
    </row>
    <row r="570" spans="1:16" s="20" customFormat="1" x14ac:dyDescent="0.2">
      <c r="A570" s="17" t="s">
        <v>192</v>
      </c>
      <c r="B570" s="26">
        <v>2800</v>
      </c>
      <c r="C570" s="27"/>
      <c r="D570" s="14">
        <f t="shared" si="71"/>
        <v>0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9"/>
    </row>
    <row r="571" spans="1:16" ht="11.25" customHeight="1" x14ac:dyDescent="0.2">
      <c r="A571" s="21" t="s">
        <v>15</v>
      </c>
      <c r="B571" s="22">
        <v>0</v>
      </c>
      <c r="C571" s="22"/>
      <c r="D571" s="13">
        <f t="shared" si="71"/>
        <v>0</v>
      </c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3"/>
    </row>
    <row r="572" spans="1:16" ht="22.5" customHeight="1" x14ac:dyDescent="0.2">
      <c r="A572" s="21" t="s">
        <v>17</v>
      </c>
      <c r="B572" s="22">
        <v>0</v>
      </c>
      <c r="C572" s="22"/>
      <c r="D572" s="13">
        <f t="shared" si="71"/>
        <v>0</v>
      </c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3"/>
    </row>
    <row r="573" spans="1:16" ht="33.75" customHeight="1" x14ac:dyDescent="0.2">
      <c r="A573" s="21" t="s">
        <v>24</v>
      </c>
      <c r="B573" s="22">
        <v>2800</v>
      </c>
      <c r="C573" s="22">
        <v>0</v>
      </c>
      <c r="D573" s="13">
        <f t="shared" si="71"/>
        <v>0</v>
      </c>
      <c r="E573" s="22">
        <v>0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3">
        <v>0</v>
      </c>
    </row>
    <row r="574" spans="1:16" ht="11.25" customHeight="1" x14ac:dyDescent="0.2">
      <c r="A574" s="21" t="s">
        <v>29</v>
      </c>
      <c r="B574" s="22">
        <v>0</v>
      </c>
      <c r="C574" s="22"/>
      <c r="D574" s="13">
        <f t="shared" si="71"/>
        <v>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3"/>
    </row>
    <row r="575" spans="1:16" s="31" customFormat="1" ht="11.25" customHeight="1" x14ac:dyDescent="0.2">
      <c r="A575" s="28" t="s">
        <v>193</v>
      </c>
      <c r="B575" s="26">
        <v>0</v>
      </c>
      <c r="C575" s="26"/>
      <c r="D575" s="13">
        <f t="shared" si="71"/>
        <v>0</v>
      </c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30"/>
    </row>
    <row r="576" spans="1:16" ht="11.25" customHeight="1" x14ac:dyDescent="0.2">
      <c r="A576" s="21" t="s">
        <v>15</v>
      </c>
      <c r="B576" s="22">
        <v>0</v>
      </c>
      <c r="C576" s="22"/>
      <c r="D576" s="13">
        <f t="shared" si="71"/>
        <v>0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3"/>
    </row>
    <row r="577" spans="1:16" ht="11.25" customHeight="1" x14ac:dyDescent="0.2">
      <c r="A577" s="21" t="s">
        <v>20</v>
      </c>
      <c r="B577" s="22">
        <v>0</v>
      </c>
      <c r="C577" s="22"/>
      <c r="D577" s="13">
        <f t="shared" si="71"/>
        <v>0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3"/>
    </row>
    <row r="578" spans="1:16" ht="33.75" customHeight="1" x14ac:dyDescent="0.2">
      <c r="A578" s="21" t="s">
        <v>24</v>
      </c>
      <c r="B578" s="22">
        <v>0</v>
      </c>
      <c r="C578" s="22">
        <v>0</v>
      </c>
      <c r="D578" s="13">
        <f t="shared" si="71"/>
        <v>0</v>
      </c>
      <c r="E578" s="22">
        <v>0</v>
      </c>
      <c r="F578" s="22">
        <v>0</v>
      </c>
      <c r="G578" s="22">
        <v>0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3">
        <v>0</v>
      </c>
    </row>
    <row r="579" spans="1:16" ht="11.25" customHeight="1" x14ac:dyDescent="0.2">
      <c r="A579" s="21" t="s">
        <v>117</v>
      </c>
      <c r="B579" s="22">
        <v>0</v>
      </c>
      <c r="C579" s="22"/>
      <c r="D579" s="13">
        <f t="shared" si="71"/>
        <v>0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3"/>
    </row>
    <row r="580" spans="1:16" s="20" customFormat="1" x14ac:dyDescent="0.2">
      <c r="A580" s="17" t="s">
        <v>194</v>
      </c>
      <c r="B580" s="26">
        <v>28096.61</v>
      </c>
      <c r="C580" s="27">
        <f>SUM(C581:C583)</f>
        <v>10000</v>
      </c>
      <c r="D580" s="14">
        <f t="shared" si="71"/>
        <v>10000</v>
      </c>
      <c r="E580" s="18">
        <f>SUM(E581:E583)</f>
        <v>0</v>
      </c>
      <c r="F580" s="18">
        <f t="shared" ref="F580:P580" si="74">SUM(F581:F583)</f>
        <v>0</v>
      </c>
      <c r="G580" s="18">
        <f t="shared" si="74"/>
        <v>0</v>
      </c>
      <c r="H580" s="18">
        <f t="shared" si="74"/>
        <v>0</v>
      </c>
      <c r="I580" s="18">
        <f t="shared" si="74"/>
        <v>0</v>
      </c>
      <c r="J580" s="18">
        <f t="shared" si="74"/>
        <v>0</v>
      </c>
      <c r="K580" s="18">
        <f t="shared" si="74"/>
        <v>0</v>
      </c>
      <c r="L580" s="18">
        <f t="shared" si="74"/>
        <v>10000</v>
      </c>
      <c r="M580" s="18">
        <f t="shared" si="74"/>
        <v>0</v>
      </c>
      <c r="N580" s="18">
        <f t="shared" si="74"/>
        <v>0</v>
      </c>
      <c r="O580" s="18">
        <f t="shared" si="74"/>
        <v>0</v>
      </c>
      <c r="P580" s="19">
        <f t="shared" si="74"/>
        <v>0</v>
      </c>
    </row>
    <row r="581" spans="1:16" ht="11.25" customHeight="1" x14ac:dyDescent="0.2">
      <c r="A581" s="21" t="s">
        <v>15</v>
      </c>
      <c r="B581" s="22">
        <v>14238.19</v>
      </c>
      <c r="C581" s="22">
        <v>5000</v>
      </c>
      <c r="D581" s="13">
        <f t="shared" si="71"/>
        <v>5000</v>
      </c>
      <c r="E581" s="22"/>
      <c r="F581" s="22"/>
      <c r="G581" s="22"/>
      <c r="H581" s="22"/>
      <c r="I581" s="22"/>
      <c r="J581" s="22"/>
      <c r="K581" s="22"/>
      <c r="L581" s="22">
        <v>5000</v>
      </c>
      <c r="M581" s="22"/>
      <c r="N581" s="22"/>
      <c r="O581" s="22"/>
      <c r="P581" s="23"/>
    </row>
    <row r="582" spans="1:16" ht="11.25" customHeight="1" x14ac:dyDescent="0.2">
      <c r="A582" s="21" t="s">
        <v>16</v>
      </c>
      <c r="B582" s="22">
        <v>13858.419999999998</v>
      </c>
      <c r="C582" s="22">
        <v>5000</v>
      </c>
      <c r="D582" s="13">
        <f t="shared" si="71"/>
        <v>5000</v>
      </c>
      <c r="E582" s="22"/>
      <c r="F582" s="22"/>
      <c r="G582" s="22"/>
      <c r="H582" s="22"/>
      <c r="I582" s="22"/>
      <c r="J582" s="22"/>
      <c r="K582" s="22"/>
      <c r="L582" s="22">
        <v>5000</v>
      </c>
      <c r="M582" s="22"/>
      <c r="N582" s="22"/>
      <c r="O582" s="22"/>
      <c r="P582" s="23"/>
    </row>
    <row r="583" spans="1:16" ht="11.25" customHeight="1" x14ac:dyDescent="0.2">
      <c r="A583" s="21" t="s">
        <v>149</v>
      </c>
      <c r="B583" s="22">
        <v>0</v>
      </c>
      <c r="C583" s="22"/>
      <c r="D583" s="13">
        <f t="shared" si="71"/>
        <v>0</v>
      </c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3"/>
    </row>
    <row r="584" spans="1:16" s="20" customFormat="1" x14ac:dyDescent="0.2">
      <c r="A584" s="17" t="s">
        <v>195</v>
      </c>
      <c r="B584" s="26">
        <v>1126772.06</v>
      </c>
      <c r="C584" s="27">
        <f>SUM(C585:C622)</f>
        <v>1460500</v>
      </c>
      <c r="D584" s="14">
        <f t="shared" si="71"/>
        <v>1460499.9999999998</v>
      </c>
      <c r="E584" s="18">
        <f>SUM(E585:E622)</f>
        <v>129624.99999999999</v>
      </c>
      <c r="F584" s="18">
        <f t="shared" ref="F584:P584" si="75">SUM(F585:F622)</f>
        <v>119624.99999999999</v>
      </c>
      <c r="G584" s="18">
        <f t="shared" si="75"/>
        <v>129624.99999999999</v>
      </c>
      <c r="H584" s="18">
        <f t="shared" si="75"/>
        <v>119624.99999999999</v>
      </c>
      <c r="I584" s="18">
        <f t="shared" si="75"/>
        <v>124624.99999999999</v>
      </c>
      <c r="J584" s="18">
        <f t="shared" si="75"/>
        <v>119624.99999999999</v>
      </c>
      <c r="K584" s="18">
        <f t="shared" si="75"/>
        <v>119624.99999999999</v>
      </c>
      <c r="L584" s="18">
        <f t="shared" si="75"/>
        <v>119624.99999999999</v>
      </c>
      <c r="M584" s="18">
        <f t="shared" si="75"/>
        <v>119624.99999999999</v>
      </c>
      <c r="N584" s="18">
        <f t="shared" si="75"/>
        <v>119624.99999999999</v>
      </c>
      <c r="O584" s="18">
        <f t="shared" si="75"/>
        <v>119624.99999999999</v>
      </c>
      <c r="P584" s="19">
        <f t="shared" si="75"/>
        <v>119624.99999999999</v>
      </c>
    </row>
    <row r="585" spans="1:16" ht="11.25" customHeight="1" x14ac:dyDescent="0.2">
      <c r="A585" s="21" t="s">
        <v>173</v>
      </c>
      <c r="B585" s="22">
        <v>4263</v>
      </c>
      <c r="C585" s="22">
        <v>4000</v>
      </c>
      <c r="D585" s="13">
        <f t="shared" si="71"/>
        <v>4000.0033333333326</v>
      </c>
      <c r="E585" s="22">
        <v>333.37</v>
      </c>
      <c r="F585" s="22">
        <v>333.33</v>
      </c>
      <c r="G585" s="22">
        <v>333.33333333333331</v>
      </c>
      <c r="H585" s="22">
        <v>333.33</v>
      </c>
      <c r="I585" s="22">
        <v>333.33</v>
      </c>
      <c r="J585" s="22">
        <v>333.33</v>
      </c>
      <c r="K585" s="22">
        <v>333.33</v>
      </c>
      <c r="L585" s="22">
        <v>333.33</v>
      </c>
      <c r="M585" s="22">
        <v>333.33</v>
      </c>
      <c r="N585" s="22">
        <v>333.33</v>
      </c>
      <c r="O585" s="22">
        <v>333.33</v>
      </c>
      <c r="P585" s="23">
        <v>333.33</v>
      </c>
    </row>
    <row r="586" spans="1:16" ht="11.25" customHeight="1" x14ac:dyDescent="0.2">
      <c r="A586" s="21" t="s">
        <v>16</v>
      </c>
      <c r="B586" s="22">
        <v>11040.88</v>
      </c>
      <c r="C586" s="22">
        <v>9000</v>
      </c>
      <c r="D586" s="13">
        <f t="shared" si="71"/>
        <v>9000</v>
      </c>
      <c r="E586" s="22">
        <v>750</v>
      </c>
      <c r="F586" s="22">
        <v>750</v>
      </c>
      <c r="G586" s="22">
        <v>750</v>
      </c>
      <c r="H586" s="22">
        <v>750</v>
      </c>
      <c r="I586" s="22">
        <v>750</v>
      </c>
      <c r="J586" s="22">
        <v>750</v>
      </c>
      <c r="K586" s="22">
        <v>750</v>
      </c>
      <c r="L586" s="22">
        <v>750</v>
      </c>
      <c r="M586" s="22">
        <v>750</v>
      </c>
      <c r="N586" s="22">
        <v>750</v>
      </c>
      <c r="O586" s="22">
        <v>750</v>
      </c>
      <c r="P586" s="23">
        <v>750</v>
      </c>
    </row>
    <row r="587" spans="1:16" ht="11.25" customHeight="1" x14ac:dyDescent="0.2">
      <c r="A587" s="21" t="s">
        <v>19</v>
      </c>
      <c r="B587" s="22">
        <v>110324.00999999998</v>
      </c>
      <c r="C587" s="22">
        <v>103000</v>
      </c>
      <c r="D587" s="13">
        <f t="shared" si="71"/>
        <v>102999.99999999999</v>
      </c>
      <c r="E587" s="22">
        <f>+C587/12</f>
        <v>8583.3333333333339</v>
      </c>
      <c r="F587" s="22">
        <v>8583.3333333333339</v>
      </c>
      <c r="G587" s="22">
        <v>8583.3333333333339</v>
      </c>
      <c r="H587" s="22">
        <v>8583.3333333333339</v>
      </c>
      <c r="I587" s="22">
        <v>8583.3333333333339</v>
      </c>
      <c r="J587" s="22">
        <v>8583.3333333333339</v>
      </c>
      <c r="K587" s="22">
        <v>8583.3333333333339</v>
      </c>
      <c r="L587" s="22">
        <v>8583.3333333333339</v>
      </c>
      <c r="M587" s="22">
        <v>8583.3333333333339</v>
      </c>
      <c r="N587" s="22">
        <v>8583.3333333333339</v>
      </c>
      <c r="O587" s="22">
        <v>8583.3333333333339</v>
      </c>
      <c r="P587" s="23">
        <v>8583.3333333333339</v>
      </c>
    </row>
    <row r="588" spans="1:16" ht="22.5" customHeight="1" x14ac:dyDescent="0.2">
      <c r="A588" s="21" t="s">
        <v>22</v>
      </c>
      <c r="B588" s="22">
        <v>4686.8999999999996</v>
      </c>
      <c r="C588" s="22">
        <v>5000</v>
      </c>
      <c r="D588" s="13">
        <f t="shared" si="71"/>
        <v>5000</v>
      </c>
      <c r="E588" s="22">
        <f>+C588/12</f>
        <v>416.66666666666669</v>
      </c>
      <c r="F588" s="22">
        <v>416.66666666666669</v>
      </c>
      <c r="G588" s="22">
        <v>416.66666666666669</v>
      </c>
      <c r="H588" s="22">
        <v>416.66666666666669</v>
      </c>
      <c r="I588" s="22">
        <v>416.66666666666669</v>
      </c>
      <c r="J588" s="22">
        <v>416.66666666666669</v>
      </c>
      <c r="K588" s="22">
        <v>416.66666666666669</v>
      </c>
      <c r="L588" s="22">
        <v>416.66666666666669</v>
      </c>
      <c r="M588" s="22">
        <v>416.66666666666669</v>
      </c>
      <c r="N588" s="22">
        <v>416.66666666666669</v>
      </c>
      <c r="O588" s="22">
        <v>416.66666666666669</v>
      </c>
      <c r="P588" s="23">
        <v>416.66666666666669</v>
      </c>
    </row>
    <row r="589" spans="1:16" ht="22.5" customHeight="1" x14ac:dyDescent="0.2">
      <c r="A589" s="21" t="s">
        <v>196</v>
      </c>
      <c r="B589" s="22">
        <v>386144.28</v>
      </c>
      <c r="C589" s="22">
        <v>575000</v>
      </c>
      <c r="D589" s="13">
        <f t="shared" si="71"/>
        <v>574999.99666666659</v>
      </c>
      <c r="E589" s="22">
        <v>47916.63</v>
      </c>
      <c r="F589" s="22">
        <v>47916.67</v>
      </c>
      <c r="G589" s="22">
        <v>47916.666666666664</v>
      </c>
      <c r="H589" s="22">
        <v>47916.67</v>
      </c>
      <c r="I589" s="22">
        <v>47916.67</v>
      </c>
      <c r="J589" s="22">
        <v>47916.67</v>
      </c>
      <c r="K589" s="22">
        <v>47916.67</v>
      </c>
      <c r="L589" s="22">
        <v>47916.67</v>
      </c>
      <c r="M589" s="22">
        <v>47916.67</v>
      </c>
      <c r="N589" s="22">
        <v>47916.67</v>
      </c>
      <c r="O589" s="22">
        <v>47916.67</v>
      </c>
      <c r="P589" s="23">
        <v>47916.67</v>
      </c>
    </row>
    <row r="590" spans="1:16" ht="11.25" customHeight="1" x14ac:dyDescent="0.2">
      <c r="A590" s="21" t="s">
        <v>83</v>
      </c>
      <c r="B590" s="22">
        <v>2180.8000000000002</v>
      </c>
      <c r="C590" s="22">
        <v>2000</v>
      </c>
      <c r="D590" s="13">
        <f t="shared" si="71"/>
        <v>2000.0000000000002</v>
      </c>
      <c r="E590" s="22">
        <f t="shared" ref="E590:E621" si="76">+C590/12</f>
        <v>166.66666666666666</v>
      </c>
      <c r="F590" s="22">
        <v>166.66666666666666</v>
      </c>
      <c r="G590" s="22">
        <v>166.66666666666666</v>
      </c>
      <c r="H590" s="22">
        <v>166.66666666666666</v>
      </c>
      <c r="I590" s="22">
        <v>166.66666666666666</v>
      </c>
      <c r="J590" s="22">
        <v>166.66666666666666</v>
      </c>
      <c r="K590" s="22">
        <v>166.66666666666666</v>
      </c>
      <c r="L590" s="22">
        <v>166.66666666666666</v>
      </c>
      <c r="M590" s="22">
        <v>166.66666666666666</v>
      </c>
      <c r="N590" s="22">
        <v>166.66666666666666</v>
      </c>
      <c r="O590" s="22">
        <v>166.66666666666666</v>
      </c>
      <c r="P590" s="23">
        <v>166.66666666666666</v>
      </c>
    </row>
    <row r="591" spans="1:16" ht="11.25" customHeight="1" x14ac:dyDescent="0.2">
      <c r="A591" s="21" t="s">
        <v>84</v>
      </c>
      <c r="B591" s="22">
        <v>1289.92</v>
      </c>
      <c r="C591" s="22">
        <v>1000</v>
      </c>
      <c r="D591" s="13">
        <f t="shared" si="71"/>
        <v>1000.0000000000001</v>
      </c>
      <c r="E591" s="22">
        <f t="shared" si="76"/>
        <v>83.333333333333329</v>
      </c>
      <c r="F591" s="22">
        <v>83.333333333333329</v>
      </c>
      <c r="G591" s="22">
        <v>83.333333333333329</v>
      </c>
      <c r="H591" s="22">
        <v>83.333333333333329</v>
      </c>
      <c r="I591" s="22">
        <v>83.333333333333329</v>
      </c>
      <c r="J591" s="22">
        <v>83.333333333333329</v>
      </c>
      <c r="K591" s="22">
        <v>83.333333333333329</v>
      </c>
      <c r="L591" s="22">
        <v>83.333333333333329</v>
      </c>
      <c r="M591" s="22">
        <v>83.333333333333329</v>
      </c>
      <c r="N591" s="22">
        <v>83.333333333333329</v>
      </c>
      <c r="O591" s="22">
        <v>83.333333333333329</v>
      </c>
      <c r="P591" s="23">
        <v>83.333333333333329</v>
      </c>
    </row>
    <row r="592" spans="1:16" ht="22.5" customHeight="1" x14ac:dyDescent="0.2">
      <c r="A592" s="21" t="s">
        <v>197</v>
      </c>
      <c r="B592" s="22">
        <v>1060.83</v>
      </c>
      <c r="C592" s="22">
        <v>0</v>
      </c>
      <c r="D592" s="13">
        <f t="shared" si="71"/>
        <v>0</v>
      </c>
      <c r="E592" s="22">
        <f t="shared" si="76"/>
        <v>0</v>
      </c>
      <c r="F592" s="22"/>
      <c r="G592" s="22">
        <v>0</v>
      </c>
      <c r="H592" s="22"/>
      <c r="I592" s="22"/>
      <c r="J592" s="22"/>
      <c r="K592" s="22"/>
      <c r="L592" s="22"/>
      <c r="M592" s="22"/>
      <c r="N592" s="22"/>
      <c r="O592" s="22"/>
      <c r="P592" s="23"/>
    </row>
    <row r="593" spans="1:16" ht="11.25" customHeight="1" x14ac:dyDescent="0.2">
      <c r="A593" s="21" t="s">
        <v>25</v>
      </c>
      <c r="B593" s="22">
        <v>769.08</v>
      </c>
      <c r="C593" s="22">
        <v>2000</v>
      </c>
      <c r="D593" s="13">
        <f t="shared" si="71"/>
        <v>2000.0000000000002</v>
      </c>
      <c r="E593" s="22">
        <f t="shared" si="76"/>
        <v>166.66666666666666</v>
      </c>
      <c r="F593" s="22">
        <v>166.66666666666666</v>
      </c>
      <c r="G593" s="22">
        <v>166.66666666666666</v>
      </c>
      <c r="H593" s="22">
        <v>166.66666666666666</v>
      </c>
      <c r="I593" s="22">
        <v>166.66666666666666</v>
      </c>
      <c r="J593" s="22">
        <v>166.66666666666666</v>
      </c>
      <c r="K593" s="22">
        <v>166.66666666666666</v>
      </c>
      <c r="L593" s="22">
        <v>166.66666666666666</v>
      </c>
      <c r="M593" s="22">
        <v>166.66666666666666</v>
      </c>
      <c r="N593" s="22">
        <v>166.66666666666666</v>
      </c>
      <c r="O593" s="22">
        <v>166.66666666666666</v>
      </c>
      <c r="P593" s="23">
        <v>166.66666666666666</v>
      </c>
    </row>
    <row r="594" spans="1:16" ht="22.5" customHeight="1" x14ac:dyDescent="0.2">
      <c r="A594" s="21" t="s">
        <v>198</v>
      </c>
      <c r="B594" s="22">
        <v>0</v>
      </c>
      <c r="C594" s="22"/>
      <c r="D594" s="13">
        <f t="shared" si="71"/>
        <v>0</v>
      </c>
      <c r="E594" s="22">
        <f t="shared" si="76"/>
        <v>0</v>
      </c>
      <c r="F594" s="22"/>
      <c r="G594" s="22">
        <v>0</v>
      </c>
      <c r="H594" s="22"/>
      <c r="I594" s="22"/>
      <c r="J594" s="22"/>
      <c r="K594" s="22"/>
      <c r="L594" s="22"/>
      <c r="M594" s="22"/>
      <c r="N594" s="22"/>
      <c r="O594" s="22"/>
      <c r="P594" s="23"/>
    </row>
    <row r="595" spans="1:16" ht="11.25" customHeight="1" x14ac:dyDescent="0.2">
      <c r="A595" s="21" t="s">
        <v>27</v>
      </c>
      <c r="B595" s="22">
        <v>24355.999999999996</v>
      </c>
      <c r="C595" s="22">
        <v>8000</v>
      </c>
      <c r="D595" s="13">
        <f t="shared" si="71"/>
        <v>8000.0000000000009</v>
      </c>
      <c r="E595" s="22">
        <f t="shared" si="76"/>
        <v>666.66666666666663</v>
      </c>
      <c r="F595" s="22">
        <v>666.66666666666663</v>
      </c>
      <c r="G595" s="22">
        <v>666.66666666666663</v>
      </c>
      <c r="H595" s="22">
        <v>666.66666666666663</v>
      </c>
      <c r="I595" s="22">
        <v>666.66666666666663</v>
      </c>
      <c r="J595" s="22">
        <v>666.66666666666663</v>
      </c>
      <c r="K595" s="22">
        <v>666.66666666666663</v>
      </c>
      <c r="L595" s="22">
        <v>666.66666666666663</v>
      </c>
      <c r="M595" s="22">
        <v>666.66666666666663</v>
      </c>
      <c r="N595" s="22">
        <v>666.66666666666663</v>
      </c>
      <c r="O595" s="22">
        <v>666.66666666666663</v>
      </c>
      <c r="P595" s="23">
        <v>666.66666666666663</v>
      </c>
    </row>
    <row r="596" spans="1:16" ht="11.25" customHeight="1" x14ac:dyDescent="0.2">
      <c r="A596" s="21" t="s">
        <v>28</v>
      </c>
      <c r="B596" s="22">
        <v>7109.24</v>
      </c>
      <c r="C596" s="22">
        <v>4000</v>
      </c>
      <c r="D596" s="13">
        <f t="shared" si="71"/>
        <v>4000.0000000000005</v>
      </c>
      <c r="E596" s="22">
        <f t="shared" si="76"/>
        <v>333.33333333333331</v>
      </c>
      <c r="F596" s="22">
        <v>333.33333333333331</v>
      </c>
      <c r="G596" s="22">
        <v>333.33333333333331</v>
      </c>
      <c r="H596" s="22">
        <v>333.33333333333331</v>
      </c>
      <c r="I596" s="22">
        <v>333.33333333333331</v>
      </c>
      <c r="J596" s="22">
        <v>333.33333333333331</v>
      </c>
      <c r="K596" s="22">
        <v>333.33333333333331</v>
      </c>
      <c r="L596" s="22">
        <v>333.33333333333331</v>
      </c>
      <c r="M596" s="22">
        <v>333.33333333333331</v>
      </c>
      <c r="N596" s="22">
        <v>333.33333333333331</v>
      </c>
      <c r="O596" s="22">
        <v>333.33333333333331</v>
      </c>
      <c r="P596" s="23">
        <v>333.33333333333331</v>
      </c>
    </row>
    <row r="597" spans="1:16" ht="22.5" customHeight="1" x14ac:dyDescent="0.2">
      <c r="A597" s="21" t="s">
        <v>112</v>
      </c>
      <c r="B597" s="22">
        <v>16563.64</v>
      </c>
      <c r="C597" s="22">
        <v>1000</v>
      </c>
      <c r="D597" s="13">
        <f t="shared" si="71"/>
        <v>1000.0000000000001</v>
      </c>
      <c r="E597" s="22">
        <f t="shared" si="76"/>
        <v>83.333333333333329</v>
      </c>
      <c r="F597" s="22">
        <v>83.333333333333329</v>
      </c>
      <c r="G597" s="22">
        <v>83.333333333333329</v>
      </c>
      <c r="H597" s="22">
        <v>83.333333333333329</v>
      </c>
      <c r="I597" s="22">
        <v>83.333333333333329</v>
      </c>
      <c r="J597" s="22">
        <v>83.333333333333329</v>
      </c>
      <c r="K597" s="22">
        <v>83.333333333333329</v>
      </c>
      <c r="L597" s="22">
        <v>83.333333333333329</v>
      </c>
      <c r="M597" s="22">
        <v>83.333333333333329</v>
      </c>
      <c r="N597" s="22">
        <v>83.333333333333329</v>
      </c>
      <c r="O597" s="22">
        <v>83.333333333333329</v>
      </c>
      <c r="P597" s="23">
        <v>83.333333333333329</v>
      </c>
    </row>
    <row r="598" spans="1:16" ht="11.25" customHeight="1" x14ac:dyDescent="0.2">
      <c r="A598" s="21" t="s">
        <v>151</v>
      </c>
      <c r="B598" s="22"/>
      <c r="C598" s="22"/>
      <c r="D598" s="13">
        <f t="shared" si="71"/>
        <v>0</v>
      </c>
      <c r="E598" s="22">
        <f t="shared" si="76"/>
        <v>0</v>
      </c>
      <c r="F598" s="22"/>
      <c r="G598" s="22">
        <v>0</v>
      </c>
      <c r="H598" s="22"/>
      <c r="I598" s="22"/>
      <c r="J598" s="22"/>
      <c r="K598" s="22"/>
      <c r="L598" s="22"/>
      <c r="M598" s="22"/>
      <c r="N598" s="22"/>
      <c r="O598" s="22"/>
      <c r="P598" s="23"/>
    </row>
    <row r="599" spans="1:16" ht="22.5" customHeight="1" x14ac:dyDescent="0.2">
      <c r="A599" s="21" t="s">
        <v>183</v>
      </c>
      <c r="B599" s="22">
        <v>0</v>
      </c>
      <c r="C599" s="22"/>
      <c r="D599" s="13">
        <f t="shared" si="71"/>
        <v>0</v>
      </c>
      <c r="E599" s="22">
        <f t="shared" si="76"/>
        <v>0</v>
      </c>
      <c r="F599" s="22"/>
      <c r="G599" s="22">
        <v>0</v>
      </c>
      <c r="H599" s="22"/>
      <c r="I599" s="22"/>
      <c r="J599" s="22"/>
      <c r="K599" s="22"/>
      <c r="L599" s="22"/>
      <c r="M599" s="22"/>
      <c r="N599" s="22"/>
      <c r="O599" s="22"/>
      <c r="P599" s="23"/>
    </row>
    <row r="600" spans="1:16" ht="11.25" customHeight="1" x14ac:dyDescent="0.2">
      <c r="A600" s="21" t="s">
        <v>176</v>
      </c>
      <c r="B600" s="22">
        <v>33087</v>
      </c>
      <c r="C600" s="22">
        <v>25000</v>
      </c>
      <c r="D600" s="13">
        <f t="shared" si="71"/>
        <v>24999.999999999996</v>
      </c>
      <c r="E600" s="22">
        <f t="shared" si="76"/>
        <v>2083.3333333333335</v>
      </c>
      <c r="F600" s="22">
        <v>2083.3333333333335</v>
      </c>
      <c r="G600" s="22">
        <v>2083.3333333333335</v>
      </c>
      <c r="H600" s="22">
        <v>2083.3333333333335</v>
      </c>
      <c r="I600" s="22">
        <v>2083.3333333333335</v>
      </c>
      <c r="J600" s="22">
        <v>2083.3333333333335</v>
      </c>
      <c r="K600" s="22">
        <v>2083.3333333333335</v>
      </c>
      <c r="L600" s="22">
        <v>2083.3333333333335</v>
      </c>
      <c r="M600" s="22">
        <v>2083.3333333333335</v>
      </c>
      <c r="N600" s="22">
        <v>2083.3333333333335</v>
      </c>
      <c r="O600" s="22">
        <v>2083.3333333333335</v>
      </c>
      <c r="P600" s="23">
        <v>2083.3333333333335</v>
      </c>
    </row>
    <row r="601" spans="1:16" ht="11.25" customHeight="1" x14ac:dyDescent="0.2">
      <c r="A601" s="21" t="s">
        <v>30</v>
      </c>
      <c r="B601" s="22">
        <v>51784.76999999999</v>
      </c>
      <c r="C601" s="22">
        <v>57500</v>
      </c>
      <c r="D601" s="13">
        <f t="shared" si="71"/>
        <v>57499.999999999993</v>
      </c>
      <c r="E601" s="22">
        <f t="shared" si="76"/>
        <v>4791.666666666667</v>
      </c>
      <c r="F601" s="22">
        <v>4791.666666666667</v>
      </c>
      <c r="G601" s="22">
        <v>4791.666666666667</v>
      </c>
      <c r="H601" s="22">
        <v>4791.666666666667</v>
      </c>
      <c r="I601" s="22">
        <v>4791.666666666667</v>
      </c>
      <c r="J601" s="22">
        <v>4791.666666666667</v>
      </c>
      <c r="K601" s="22">
        <v>4791.666666666667</v>
      </c>
      <c r="L601" s="22">
        <v>4791.666666666667</v>
      </c>
      <c r="M601" s="22">
        <v>4791.666666666667</v>
      </c>
      <c r="N601" s="22">
        <v>4791.666666666667</v>
      </c>
      <c r="O601" s="22">
        <v>4791.666666666667</v>
      </c>
      <c r="P601" s="23">
        <v>4791.666666666667</v>
      </c>
    </row>
    <row r="602" spans="1:16" ht="11.25" customHeight="1" x14ac:dyDescent="0.2">
      <c r="A602" s="21" t="s">
        <v>31</v>
      </c>
      <c r="B602" s="22">
        <v>189583.99999999997</v>
      </c>
      <c r="C602" s="22">
        <v>195000</v>
      </c>
      <c r="D602" s="13">
        <f t="shared" si="71"/>
        <v>195000</v>
      </c>
      <c r="E602" s="22">
        <f t="shared" si="76"/>
        <v>16250</v>
      </c>
      <c r="F602" s="22">
        <v>16250</v>
      </c>
      <c r="G602" s="22">
        <v>16250</v>
      </c>
      <c r="H602" s="22">
        <v>16250</v>
      </c>
      <c r="I602" s="22">
        <v>16250</v>
      </c>
      <c r="J602" s="22">
        <v>16250</v>
      </c>
      <c r="K602" s="22">
        <v>16250</v>
      </c>
      <c r="L602" s="22">
        <v>16250</v>
      </c>
      <c r="M602" s="22">
        <v>16250</v>
      </c>
      <c r="N602" s="22">
        <v>16250</v>
      </c>
      <c r="O602" s="22">
        <v>16250</v>
      </c>
      <c r="P602" s="23">
        <v>16250</v>
      </c>
    </row>
    <row r="603" spans="1:16" ht="22.5" customHeight="1" x14ac:dyDescent="0.2">
      <c r="A603" s="21" t="s">
        <v>80</v>
      </c>
      <c r="B603" s="22">
        <v>52581.72</v>
      </c>
      <c r="C603" s="22">
        <v>8000</v>
      </c>
      <c r="D603" s="13">
        <f t="shared" si="71"/>
        <v>8000.0000000000009</v>
      </c>
      <c r="E603" s="22">
        <f t="shared" si="76"/>
        <v>666.66666666666663</v>
      </c>
      <c r="F603" s="22">
        <v>666.66666666666663</v>
      </c>
      <c r="G603" s="22">
        <v>666.66666666666663</v>
      </c>
      <c r="H603" s="22">
        <v>666.66666666666663</v>
      </c>
      <c r="I603" s="22">
        <v>666.66666666666663</v>
      </c>
      <c r="J603" s="22">
        <v>666.66666666666663</v>
      </c>
      <c r="K603" s="22">
        <v>666.66666666666663</v>
      </c>
      <c r="L603" s="22">
        <v>666.66666666666663</v>
      </c>
      <c r="M603" s="22">
        <v>666.66666666666663</v>
      </c>
      <c r="N603" s="22">
        <v>666.66666666666663</v>
      </c>
      <c r="O603" s="22">
        <v>666.66666666666663</v>
      </c>
      <c r="P603" s="23">
        <v>666.66666666666663</v>
      </c>
    </row>
    <row r="604" spans="1:16" ht="11.25" customHeight="1" x14ac:dyDescent="0.2">
      <c r="A604" s="21" t="s">
        <v>36</v>
      </c>
      <c r="B604" s="22">
        <v>17191.940000000002</v>
      </c>
      <c r="C604" s="22">
        <v>7000</v>
      </c>
      <c r="D604" s="13">
        <f t="shared" si="71"/>
        <v>6999.9999999999991</v>
      </c>
      <c r="E604" s="22">
        <f t="shared" si="76"/>
        <v>583.33333333333337</v>
      </c>
      <c r="F604" s="22">
        <v>583.33333333333337</v>
      </c>
      <c r="G604" s="22">
        <v>583.33333333333337</v>
      </c>
      <c r="H604" s="22">
        <v>583.33333333333337</v>
      </c>
      <c r="I604" s="22">
        <v>583.33333333333337</v>
      </c>
      <c r="J604" s="22">
        <v>583.33333333333337</v>
      </c>
      <c r="K604" s="22">
        <v>583.33333333333337</v>
      </c>
      <c r="L604" s="22">
        <v>583.33333333333337</v>
      </c>
      <c r="M604" s="22">
        <v>583.33333333333337</v>
      </c>
      <c r="N604" s="22">
        <v>583.33333333333337</v>
      </c>
      <c r="O604" s="22">
        <v>583.33333333333337</v>
      </c>
      <c r="P604" s="23">
        <v>583.33333333333337</v>
      </c>
    </row>
    <row r="605" spans="1:16" ht="11.25" customHeight="1" x14ac:dyDescent="0.2">
      <c r="A605" s="21" t="s">
        <v>37</v>
      </c>
      <c r="B605" s="22"/>
      <c r="C605" s="22"/>
      <c r="D605" s="13">
        <f t="shared" si="71"/>
        <v>0</v>
      </c>
      <c r="E605" s="22">
        <f t="shared" si="76"/>
        <v>0</v>
      </c>
      <c r="F605" s="22">
        <v>0</v>
      </c>
      <c r="G605" s="22">
        <v>0</v>
      </c>
      <c r="H605" s="22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3">
        <v>0</v>
      </c>
    </row>
    <row r="606" spans="1:16" ht="11.25" customHeight="1" x14ac:dyDescent="0.2">
      <c r="A606" s="21" t="s">
        <v>199</v>
      </c>
      <c r="B606" s="22">
        <v>0</v>
      </c>
      <c r="C606" s="22">
        <v>220000</v>
      </c>
      <c r="D606" s="13">
        <f t="shared" si="71"/>
        <v>220000.00000000003</v>
      </c>
      <c r="E606" s="22">
        <f t="shared" si="76"/>
        <v>18333.333333333332</v>
      </c>
      <c r="F606" s="22">
        <v>18333.333333333332</v>
      </c>
      <c r="G606" s="22">
        <v>18333.333333333332</v>
      </c>
      <c r="H606" s="22">
        <v>18333.333333333332</v>
      </c>
      <c r="I606" s="22">
        <v>18333.333333333332</v>
      </c>
      <c r="J606" s="22">
        <v>18333.333333333332</v>
      </c>
      <c r="K606" s="22">
        <v>18333.333333333332</v>
      </c>
      <c r="L606" s="22">
        <v>18333.333333333332</v>
      </c>
      <c r="M606" s="22">
        <v>18333.333333333332</v>
      </c>
      <c r="N606" s="22">
        <v>18333.333333333332</v>
      </c>
      <c r="O606" s="22">
        <v>18333.333333333332</v>
      </c>
      <c r="P606" s="23">
        <v>18333.333333333332</v>
      </c>
    </row>
    <row r="607" spans="1:16" ht="33.75" customHeight="1" x14ac:dyDescent="0.2">
      <c r="A607" s="21" t="s">
        <v>39</v>
      </c>
      <c r="B607" s="22">
        <v>564.99</v>
      </c>
      <c r="C607" s="22">
        <v>0</v>
      </c>
      <c r="D607" s="13">
        <f t="shared" si="71"/>
        <v>0</v>
      </c>
      <c r="E607" s="22">
        <f t="shared" si="76"/>
        <v>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3">
        <v>0</v>
      </c>
    </row>
    <row r="608" spans="1:16" ht="11.25" customHeight="1" x14ac:dyDescent="0.2">
      <c r="A608" s="21" t="s">
        <v>85</v>
      </c>
      <c r="B608" s="22">
        <v>72345.48000000001</v>
      </c>
      <c r="C608" s="22">
        <v>0</v>
      </c>
      <c r="D608" s="13">
        <f t="shared" si="71"/>
        <v>0</v>
      </c>
      <c r="E608" s="22">
        <f t="shared" si="76"/>
        <v>0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3">
        <v>0</v>
      </c>
    </row>
    <row r="609" spans="1:16" ht="11.25" customHeight="1" x14ac:dyDescent="0.2">
      <c r="A609" s="21" t="s">
        <v>41</v>
      </c>
      <c r="B609" s="22">
        <v>26842.639999999999</v>
      </c>
      <c r="C609" s="22">
        <v>35000</v>
      </c>
      <c r="D609" s="13">
        <f t="shared" si="71"/>
        <v>35000.000000000007</v>
      </c>
      <c r="E609" s="22">
        <f t="shared" si="76"/>
        <v>2916.6666666666665</v>
      </c>
      <c r="F609" s="22">
        <v>2916.6666666666665</v>
      </c>
      <c r="G609" s="22">
        <v>2916.6666666666665</v>
      </c>
      <c r="H609" s="22">
        <v>2916.6666666666665</v>
      </c>
      <c r="I609" s="22">
        <v>2916.6666666666665</v>
      </c>
      <c r="J609" s="22">
        <v>2916.6666666666665</v>
      </c>
      <c r="K609" s="22">
        <v>2916.6666666666665</v>
      </c>
      <c r="L609" s="22">
        <v>2916.6666666666665</v>
      </c>
      <c r="M609" s="22">
        <v>2916.6666666666665</v>
      </c>
      <c r="N609" s="22">
        <v>2916.6666666666665</v>
      </c>
      <c r="O609" s="22">
        <v>2916.6666666666665</v>
      </c>
      <c r="P609" s="23">
        <v>2916.6666666666665</v>
      </c>
    </row>
    <row r="610" spans="1:16" ht="22.5" customHeight="1" x14ac:dyDescent="0.2">
      <c r="A610" s="21" t="s">
        <v>42</v>
      </c>
      <c r="B610" s="22">
        <v>0</v>
      </c>
      <c r="C610" s="22"/>
      <c r="D610" s="13">
        <f t="shared" si="71"/>
        <v>0</v>
      </c>
      <c r="E610" s="22">
        <f t="shared" si="76"/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3">
        <v>0</v>
      </c>
    </row>
    <row r="611" spans="1:16" ht="11.25" customHeight="1" x14ac:dyDescent="0.2">
      <c r="A611" s="21" t="s">
        <v>43</v>
      </c>
      <c r="B611" s="22">
        <v>3000</v>
      </c>
      <c r="C611" s="22">
        <v>1000</v>
      </c>
      <c r="D611" s="13">
        <f t="shared" ref="D611:D674" si="77">SUM(E611:P611)</f>
        <v>1000.0000000000001</v>
      </c>
      <c r="E611" s="22">
        <f t="shared" si="76"/>
        <v>83.333333333333329</v>
      </c>
      <c r="F611" s="22">
        <v>83.333333333333329</v>
      </c>
      <c r="G611" s="22">
        <v>83.333333333333329</v>
      </c>
      <c r="H611" s="22">
        <v>83.333333333333329</v>
      </c>
      <c r="I611" s="22">
        <v>83.333333333333329</v>
      </c>
      <c r="J611" s="22">
        <v>83.333333333333329</v>
      </c>
      <c r="K611" s="22">
        <v>83.333333333333329</v>
      </c>
      <c r="L611" s="22">
        <v>83.333333333333329</v>
      </c>
      <c r="M611" s="22">
        <v>83.333333333333329</v>
      </c>
      <c r="N611" s="22">
        <v>83.333333333333329</v>
      </c>
      <c r="O611" s="22">
        <v>83.333333333333329</v>
      </c>
      <c r="P611" s="23">
        <v>83.333333333333329</v>
      </c>
    </row>
    <row r="612" spans="1:16" ht="11.25" customHeight="1" x14ac:dyDescent="0.2">
      <c r="A612" s="21" t="s">
        <v>44</v>
      </c>
      <c r="B612" s="22">
        <v>60900</v>
      </c>
      <c r="C612" s="22">
        <v>58000</v>
      </c>
      <c r="D612" s="13">
        <f t="shared" si="77"/>
        <v>58000.000000000007</v>
      </c>
      <c r="E612" s="22">
        <f t="shared" si="76"/>
        <v>4833.333333333333</v>
      </c>
      <c r="F612" s="22">
        <v>4833.333333333333</v>
      </c>
      <c r="G612" s="22">
        <v>4833.333333333333</v>
      </c>
      <c r="H612" s="22">
        <v>4833.333333333333</v>
      </c>
      <c r="I612" s="22">
        <v>4833.333333333333</v>
      </c>
      <c r="J612" s="22">
        <v>4833.333333333333</v>
      </c>
      <c r="K612" s="22">
        <v>4833.333333333333</v>
      </c>
      <c r="L612" s="22">
        <v>4833.333333333333</v>
      </c>
      <c r="M612" s="22">
        <v>4833.333333333333</v>
      </c>
      <c r="N612" s="22">
        <v>4833.333333333333</v>
      </c>
      <c r="O612" s="22">
        <v>4833.333333333333</v>
      </c>
      <c r="P612" s="23">
        <v>4833.333333333333</v>
      </c>
    </row>
    <row r="613" spans="1:16" ht="22.5" customHeight="1" x14ac:dyDescent="0.2">
      <c r="A613" s="21" t="s">
        <v>47</v>
      </c>
      <c r="B613" s="22">
        <v>1124</v>
      </c>
      <c r="C613" s="22">
        <v>1000</v>
      </c>
      <c r="D613" s="13">
        <f t="shared" si="77"/>
        <v>1000.0000000000001</v>
      </c>
      <c r="E613" s="22">
        <f t="shared" si="76"/>
        <v>83.333333333333329</v>
      </c>
      <c r="F613" s="22">
        <v>83.333333333333329</v>
      </c>
      <c r="G613" s="22">
        <v>83.333333333333329</v>
      </c>
      <c r="H613" s="22">
        <v>83.333333333333329</v>
      </c>
      <c r="I613" s="22">
        <v>83.333333333333329</v>
      </c>
      <c r="J613" s="22">
        <v>83.333333333333329</v>
      </c>
      <c r="K613" s="22">
        <v>83.333333333333329</v>
      </c>
      <c r="L613" s="22">
        <v>83.333333333333329</v>
      </c>
      <c r="M613" s="22">
        <v>83.333333333333329</v>
      </c>
      <c r="N613" s="22">
        <v>83.333333333333329</v>
      </c>
      <c r="O613" s="22">
        <v>83.333333333333329</v>
      </c>
      <c r="P613" s="23">
        <v>83.333333333333329</v>
      </c>
    </row>
    <row r="614" spans="1:16" ht="22.5" customHeight="1" x14ac:dyDescent="0.2">
      <c r="A614" s="21" t="s">
        <v>48</v>
      </c>
      <c r="B614" s="22">
        <v>8360.36</v>
      </c>
      <c r="C614" s="22">
        <v>9000</v>
      </c>
      <c r="D614" s="13">
        <f t="shared" si="77"/>
        <v>9000</v>
      </c>
      <c r="E614" s="22">
        <f t="shared" si="76"/>
        <v>750</v>
      </c>
      <c r="F614" s="22">
        <v>750</v>
      </c>
      <c r="G614" s="22">
        <v>750</v>
      </c>
      <c r="H614" s="22">
        <v>750</v>
      </c>
      <c r="I614" s="22">
        <v>750</v>
      </c>
      <c r="J614" s="22">
        <v>750</v>
      </c>
      <c r="K614" s="22">
        <v>750</v>
      </c>
      <c r="L614" s="22">
        <v>750</v>
      </c>
      <c r="M614" s="22">
        <v>750</v>
      </c>
      <c r="N614" s="22">
        <v>750</v>
      </c>
      <c r="O614" s="22">
        <v>750</v>
      </c>
      <c r="P614" s="23">
        <v>750</v>
      </c>
    </row>
    <row r="615" spans="1:16" ht="11.25" customHeight="1" x14ac:dyDescent="0.2">
      <c r="A615" s="21" t="s">
        <v>90</v>
      </c>
      <c r="B615" s="22">
        <v>3865.9699999999993</v>
      </c>
      <c r="C615" s="22">
        <v>10000</v>
      </c>
      <c r="D615" s="13">
        <f t="shared" si="77"/>
        <v>10000</v>
      </c>
      <c r="E615" s="22">
        <f t="shared" si="76"/>
        <v>833.33333333333337</v>
      </c>
      <c r="F615" s="22">
        <v>833.33333333333337</v>
      </c>
      <c r="G615" s="22">
        <v>833.33333333333337</v>
      </c>
      <c r="H615" s="22">
        <v>833.33333333333337</v>
      </c>
      <c r="I615" s="22">
        <v>833.33333333333337</v>
      </c>
      <c r="J615" s="22">
        <v>833.33333333333337</v>
      </c>
      <c r="K615" s="22">
        <v>833.33333333333337</v>
      </c>
      <c r="L615" s="22">
        <v>833.33333333333337</v>
      </c>
      <c r="M615" s="22">
        <v>833.33333333333337</v>
      </c>
      <c r="N615" s="22">
        <v>833.33333333333337</v>
      </c>
      <c r="O615" s="22">
        <v>833.33333333333337</v>
      </c>
      <c r="P615" s="23">
        <v>833.33333333333337</v>
      </c>
    </row>
    <row r="616" spans="1:16" ht="11.25" customHeight="1" x14ac:dyDescent="0.2">
      <c r="A616" s="21" t="s">
        <v>92</v>
      </c>
      <c r="B616" s="22">
        <v>3709.68</v>
      </c>
      <c r="C616" s="22">
        <v>15000</v>
      </c>
      <c r="D616" s="13">
        <f t="shared" si="77"/>
        <v>15000</v>
      </c>
      <c r="E616" s="22">
        <f t="shared" si="76"/>
        <v>1250</v>
      </c>
      <c r="F616" s="22">
        <v>1250</v>
      </c>
      <c r="G616" s="22">
        <v>1250</v>
      </c>
      <c r="H616" s="22">
        <v>1250</v>
      </c>
      <c r="I616" s="22">
        <v>1250</v>
      </c>
      <c r="J616" s="22">
        <v>1250</v>
      </c>
      <c r="K616" s="22">
        <v>1250</v>
      </c>
      <c r="L616" s="22">
        <v>1250</v>
      </c>
      <c r="M616" s="22">
        <v>1250</v>
      </c>
      <c r="N616" s="22">
        <v>1250</v>
      </c>
      <c r="O616" s="22">
        <v>1250</v>
      </c>
      <c r="P616" s="23">
        <v>1250</v>
      </c>
    </row>
    <row r="617" spans="1:16" ht="11.25" customHeight="1" x14ac:dyDescent="0.2">
      <c r="A617" s="21" t="s">
        <v>200</v>
      </c>
      <c r="B617" s="22">
        <v>7391.66</v>
      </c>
      <c r="C617" s="22">
        <v>20000</v>
      </c>
      <c r="D617" s="13">
        <f t="shared" si="77"/>
        <v>20000</v>
      </c>
      <c r="E617" s="22">
        <f t="shared" si="76"/>
        <v>1666.6666666666667</v>
      </c>
      <c r="F617" s="22">
        <v>1666.6666666666667</v>
      </c>
      <c r="G617" s="22">
        <v>1666.6666666666667</v>
      </c>
      <c r="H617" s="22">
        <v>1666.6666666666667</v>
      </c>
      <c r="I617" s="22">
        <v>1666.6666666666667</v>
      </c>
      <c r="J617" s="22">
        <v>1666.6666666666667</v>
      </c>
      <c r="K617" s="22">
        <v>1666.6666666666667</v>
      </c>
      <c r="L617" s="22">
        <v>1666.6666666666667</v>
      </c>
      <c r="M617" s="22">
        <v>1666.6666666666667</v>
      </c>
      <c r="N617" s="22">
        <v>1666.6666666666667</v>
      </c>
      <c r="O617" s="22">
        <v>1666.6666666666667</v>
      </c>
      <c r="P617" s="23">
        <v>1666.6666666666667</v>
      </c>
    </row>
    <row r="618" spans="1:16" ht="11.25" customHeight="1" x14ac:dyDescent="0.2">
      <c r="A618" s="21" t="s">
        <v>201</v>
      </c>
      <c r="B618" s="22">
        <v>0</v>
      </c>
      <c r="C618" s="22">
        <v>50000</v>
      </c>
      <c r="D618" s="13">
        <f t="shared" si="77"/>
        <v>49999.999999999993</v>
      </c>
      <c r="E618" s="22">
        <f t="shared" si="76"/>
        <v>4166.666666666667</v>
      </c>
      <c r="F618" s="22">
        <v>4166.666666666667</v>
      </c>
      <c r="G618" s="22">
        <v>4166.666666666667</v>
      </c>
      <c r="H618" s="22">
        <v>4166.666666666667</v>
      </c>
      <c r="I618" s="22">
        <v>4166.666666666667</v>
      </c>
      <c r="J618" s="22">
        <v>4166.666666666667</v>
      </c>
      <c r="K618" s="22">
        <v>4166.666666666667</v>
      </c>
      <c r="L618" s="22">
        <v>4166.666666666667</v>
      </c>
      <c r="M618" s="22">
        <v>4166.666666666667</v>
      </c>
      <c r="N618" s="22">
        <v>4166.666666666667</v>
      </c>
      <c r="O618" s="22">
        <v>4166.666666666667</v>
      </c>
      <c r="P618" s="23">
        <v>4166.666666666667</v>
      </c>
    </row>
    <row r="619" spans="1:16" ht="22.5" customHeight="1" x14ac:dyDescent="0.2">
      <c r="A619" s="21" t="s">
        <v>161</v>
      </c>
      <c r="B619" s="22">
        <v>8050.4299999999985</v>
      </c>
      <c r="C619" s="22">
        <v>10000</v>
      </c>
      <c r="D619" s="13">
        <f t="shared" si="77"/>
        <v>10000</v>
      </c>
      <c r="E619" s="22">
        <f t="shared" si="76"/>
        <v>833.33333333333337</v>
      </c>
      <c r="F619" s="22">
        <v>833.33333333333337</v>
      </c>
      <c r="G619" s="22">
        <v>833.33333333333337</v>
      </c>
      <c r="H619" s="22">
        <v>833.33333333333337</v>
      </c>
      <c r="I619" s="22">
        <v>833.33333333333337</v>
      </c>
      <c r="J619" s="22">
        <v>833.33333333333337</v>
      </c>
      <c r="K619" s="22">
        <v>833.33333333333337</v>
      </c>
      <c r="L619" s="22">
        <v>833.33333333333337</v>
      </c>
      <c r="M619" s="22">
        <v>833.33333333333337</v>
      </c>
      <c r="N619" s="22">
        <v>833.33333333333337</v>
      </c>
      <c r="O619" s="22">
        <v>833.33333333333337</v>
      </c>
      <c r="P619" s="23">
        <v>833.33333333333337</v>
      </c>
    </row>
    <row r="620" spans="1:16" ht="11.25" customHeight="1" x14ac:dyDescent="0.2">
      <c r="A620" s="21" t="s">
        <v>202</v>
      </c>
      <c r="B620" s="22">
        <v>16598.84</v>
      </c>
      <c r="C620" s="22">
        <v>0</v>
      </c>
      <c r="D620" s="13">
        <f t="shared" si="77"/>
        <v>0</v>
      </c>
      <c r="E620" s="22">
        <f t="shared" si="76"/>
        <v>0</v>
      </c>
      <c r="F620" s="22">
        <v>0</v>
      </c>
      <c r="G620" s="22">
        <v>0</v>
      </c>
      <c r="H620" s="22">
        <v>0</v>
      </c>
      <c r="I620" s="22">
        <v>0</v>
      </c>
      <c r="J620" s="22">
        <v>0</v>
      </c>
      <c r="K620" s="22">
        <v>0</v>
      </c>
      <c r="L620" s="22">
        <v>0</v>
      </c>
      <c r="M620" s="22">
        <v>0</v>
      </c>
      <c r="N620" s="22">
        <v>0</v>
      </c>
      <c r="O620" s="22">
        <v>0</v>
      </c>
      <c r="P620" s="23">
        <v>0</v>
      </c>
    </row>
    <row r="621" spans="1:16" ht="11.25" customHeight="1" x14ac:dyDescent="0.2">
      <c r="A621" s="21" t="s">
        <v>203</v>
      </c>
      <c r="B621" s="22">
        <v>0</v>
      </c>
      <c r="C621" s="22">
        <v>0</v>
      </c>
      <c r="D621" s="13">
        <f t="shared" si="77"/>
        <v>0</v>
      </c>
      <c r="E621" s="22">
        <f t="shared" si="76"/>
        <v>0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3">
        <v>0</v>
      </c>
    </row>
    <row r="622" spans="1:16" ht="11.25" customHeight="1" x14ac:dyDescent="0.2">
      <c r="A622" s="21" t="s">
        <v>204</v>
      </c>
      <c r="B622" s="22">
        <v>0</v>
      </c>
      <c r="C622" s="22">
        <v>25000</v>
      </c>
      <c r="D622" s="13">
        <f t="shared" si="77"/>
        <v>25000</v>
      </c>
      <c r="E622" s="22">
        <v>10000</v>
      </c>
      <c r="F622" s="22"/>
      <c r="G622" s="22">
        <v>10000</v>
      </c>
      <c r="H622" s="22"/>
      <c r="I622" s="22">
        <v>5000</v>
      </c>
      <c r="J622" s="22"/>
      <c r="K622" s="22"/>
      <c r="L622" s="22"/>
      <c r="M622" s="22"/>
      <c r="N622" s="22"/>
      <c r="O622" s="22"/>
      <c r="P622" s="23"/>
    </row>
    <row r="623" spans="1:16" s="20" customFormat="1" x14ac:dyDescent="0.2">
      <c r="A623" s="17" t="s">
        <v>205</v>
      </c>
      <c r="B623" s="26">
        <v>31485.18</v>
      </c>
      <c r="C623" s="27">
        <f>SUM(C624:C627)</f>
        <v>13000</v>
      </c>
      <c r="D623" s="14">
        <f t="shared" si="77"/>
        <v>13000.000000000002</v>
      </c>
      <c r="E623" s="18">
        <f>SUM(E624:E627)</f>
        <v>5266.63</v>
      </c>
      <c r="F623" s="18">
        <f t="shared" ref="F623:P623" si="78">SUM(F624:F627)</f>
        <v>266.66999999999996</v>
      </c>
      <c r="G623" s="18">
        <f t="shared" si="78"/>
        <v>5266.67</v>
      </c>
      <c r="H623" s="18">
        <f t="shared" si="78"/>
        <v>266.66999999999996</v>
      </c>
      <c r="I623" s="18">
        <f t="shared" si="78"/>
        <v>266.66999999999996</v>
      </c>
      <c r="J623" s="18">
        <f t="shared" si="78"/>
        <v>266.66999999999996</v>
      </c>
      <c r="K623" s="18">
        <f t="shared" si="78"/>
        <v>266.66999999999996</v>
      </c>
      <c r="L623" s="18">
        <f t="shared" si="78"/>
        <v>266.66999999999996</v>
      </c>
      <c r="M623" s="18">
        <f t="shared" si="78"/>
        <v>266.66999999999996</v>
      </c>
      <c r="N623" s="18">
        <f t="shared" si="78"/>
        <v>266.66999999999996</v>
      </c>
      <c r="O623" s="18">
        <f t="shared" si="78"/>
        <v>166.67</v>
      </c>
      <c r="P623" s="19">
        <f t="shared" si="78"/>
        <v>166.67</v>
      </c>
    </row>
    <row r="624" spans="1:16" ht="11.25" customHeight="1" x14ac:dyDescent="0.2">
      <c r="A624" s="21" t="s">
        <v>15</v>
      </c>
      <c r="B624" s="22">
        <v>2830.38</v>
      </c>
      <c r="C624" s="22">
        <v>2000</v>
      </c>
      <c r="D624" s="13">
        <f t="shared" si="77"/>
        <v>2000.0000000000002</v>
      </c>
      <c r="E624" s="22">
        <v>166.63</v>
      </c>
      <c r="F624" s="22">
        <v>166.67</v>
      </c>
      <c r="G624" s="22">
        <v>166.67</v>
      </c>
      <c r="H624" s="22">
        <v>166.67</v>
      </c>
      <c r="I624" s="22">
        <v>166.67</v>
      </c>
      <c r="J624" s="22">
        <v>166.67</v>
      </c>
      <c r="K624" s="22">
        <v>166.67</v>
      </c>
      <c r="L624" s="22">
        <v>166.67</v>
      </c>
      <c r="M624" s="22">
        <v>166.67</v>
      </c>
      <c r="N624" s="22">
        <v>166.67</v>
      </c>
      <c r="O624" s="22">
        <v>166.67</v>
      </c>
      <c r="P624" s="23">
        <v>166.67</v>
      </c>
    </row>
    <row r="625" spans="1:16" ht="11.25" customHeight="1" x14ac:dyDescent="0.2">
      <c r="A625" s="21" t="s">
        <v>16</v>
      </c>
      <c r="B625" s="22">
        <v>904.8</v>
      </c>
      <c r="C625" s="22">
        <v>1000</v>
      </c>
      <c r="D625" s="13">
        <f t="shared" si="77"/>
        <v>1000</v>
      </c>
      <c r="E625" s="22">
        <v>100</v>
      </c>
      <c r="F625" s="22">
        <v>100</v>
      </c>
      <c r="G625" s="22">
        <v>100</v>
      </c>
      <c r="H625" s="22">
        <v>100</v>
      </c>
      <c r="I625" s="22">
        <v>100</v>
      </c>
      <c r="J625" s="22">
        <v>100</v>
      </c>
      <c r="K625" s="22">
        <v>100</v>
      </c>
      <c r="L625" s="22">
        <v>100</v>
      </c>
      <c r="M625" s="22">
        <v>100</v>
      </c>
      <c r="N625" s="22">
        <v>100</v>
      </c>
      <c r="O625" s="22"/>
      <c r="P625" s="23"/>
    </row>
    <row r="626" spans="1:16" ht="11.25" customHeight="1" x14ac:dyDescent="0.2">
      <c r="A626" s="21" t="s">
        <v>37</v>
      </c>
      <c r="B626" s="22">
        <v>27750</v>
      </c>
      <c r="C626" s="22">
        <v>10000</v>
      </c>
      <c r="D626" s="13">
        <f t="shared" si="77"/>
        <v>10000</v>
      </c>
      <c r="E626" s="22">
        <v>5000</v>
      </c>
      <c r="F626" s="22"/>
      <c r="G626" s="22">
        <v>5000</v>
      </c>
      <c r="H626" s="22"/>
      <c r="I626" s="22"/>
      <c r="J626" s="22"/>
      <c r="K626" s="22"/>
      <c r="L626" s="22"/>
      <c r="M626" s="22"/>
      <c r="N626" s="22"/>
      <c r="O626" s="22"/>
      <c r="P626" s="23"/>
    </row>
    <row r="627" spans="1:16" ht="33.75" customHeight="1" x14ac:dyDescent="0.2">
      <c r="A627" s="21" t="s">
        <v>38</v>
      </c>
      <c r="B627" s="22">
        <v>0</v>
      </c>
      <c r="C627" s="22"/>
      <c r="D627" s="13">
        <f t="shared" si="77"/>
        <v>0</v>
      </c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3"/>
    </row>
    <row r="628" spans="1:16" s="20" customFormat="1" x14ac:dyDescent="0.2">
      <c r="A628" s="17" t="s">
        <v>206</v>
      </c>
      <c r="B628" s="26">
        <v>7695.01</v>
      </c>
      <c r="C628" s="27">
        <f>SUM(C629:C632)</f>
        <v>18200</v>
      </c>
      <c r="D628" s="14">
        <f t="shared" si="77"/>
        <v>18200</v>
      </c>
      <c r="E628" s="18">
        <f t="shared" ref="E628:P628" si="79">SUM(E629:E632)</f>
        <v>2500</v>
      </c>
      <c r="F628" s="18">
        <f t="shared" si="79"/>
        <v>1500</v>
      </c>
      <c r="G628" s="18">
        <f t="shared" si="79"/>
        <v>2500</v>
      </c>
      <c r="H628" s="18">
        <f t="shared" si="79"/>
        <v>1500</v>
      </c>
      <c r="I628" s="18">
        <f t="shared" si="79"/>
        <v>2500</v>
      </c>
      <c r="J628" s="18">
        <f t="shared" si="79"/>
        <v>1500</v>
      </c>
      <c r="K628" s="18">
        <f t="shared" si="79"/>
        <v>2000</v>
      </c>
      <c r="L628" s="18">
        <f t="shared" si="79"/>
        <v>1000</v>
      </c>
      <c r="M628" s="18">
        <f t="shared" si="79"/>
        <v>1200</v>
      </c>
      <c r="N628" s="18">
        <f t="shared" si="79"/>
        <v>1000</v>
      </c>
      <c r="O628" s="18">
        <f t="shared" si="79"/>
        <v>1000</v>
      </c>
      <c r="P628" s="19">
        <f t="shared" si="79"/>
        <v>0</v>
      </c>
    </row>
    <row r="629" spans="1:16" ht="11.25" customHeight="1" x14ac:dyDescent="0.2">
      <c r="A629" s="21" t="s">
        <v>15</v>
      </c>
      <c r="B629" s="22">
        <v>0</v>
      </c>
      <c r="C629" s="22">
        <v>2000</v>
      </c>
      <c r="D629" s="13">
        <f t="shared" si="77"/>
        <v>2000</v>
      </c>
      <c r="E629" s="22">
        <v>500</v>
      </c>
      <c r="F629" s="22"/>
      <c r="G629" s="22">
        <v>500</v>
      </c>
      <c r="H629" s="22"/>
      <c r="I629" s="22">
        <v>500</v>
      </c>
      <c r="J629" s="22"/>
      <c r="K629" s="22">
        <v>500</v>
      </c>
      <c r="L629" s="22"/>
      <c r="M629" s="22"/>
      <c r="N629" s="22"/>
      <c r="O629" s="22"/>
      <c r="P629" s="23"/>
    </row>
    <row r="630" spans="1:16" ht="11.25" customHeight="1" x14ac:dyDescent="0.2">
      <c r="A630" s="21" t="s">
        <v>16</v>
      </c>
      <c r="B630" s="22">
        <v>3388.94</v>
      </c>
      <c r="C630" s="22">
        <v>3000</v>
      </c>
      <c r="D630" s="13">
        <f t="shared" si="77"/>
        <v>3000</v>
      </c>
      <c r="E630" s="22">
        <v>500</v>
      </c>
      <c r="F630" s="22">
        <v>500</v>
      </c>
      <c r="G630" s="22">
        <v>500</v>
      </c>
      <c r="H630" s="22">
        <v>500</v>
      </c>
      <c r="I630" s="22">
        <v>500</v>
      </c>
      <c r="J630" s="22">
        <v>500</v>
      </c>
      <c r="K630" s="22"/>
      <c r="L630" s="22"/>
      <c r="M630" s="22"/>
      <c r="N630" s="22"/>
      <c r="O630" s="22"/>
      <c r="P630" s="23"/>
    </row>
    <row r="631" spans="1:16" ht="11.25" customHeight="1" x14ac:dyDescent="0.2">
      <c r="A631" s="21" t="s">
        <v>20</v>
      </c>
      <c r="B631" s="22">
        <v>4102.07</v>
      </c>
      <c r="C631" s="22">
        <v>11000</v>
      </c>
      <c r="D631" s="13">
        <f t="shared" si="77"/>
        <v>11000</v>
      </c>
      <c r="E631" s="22">
        <v>1000</v>
      </c>
      <c r="F631" s="22">
        <v>1000</v>
      </c>
      <c r="G631" s="22">
        <v>1000</v>
      </c>
      <c r="H631" s="22">
        <v>1000</v>
      </c>
      <c r="I631" s="22">
        <v>1000</v>
      </c>
      <c r="J631" s="22">
        <v>1000</v>
      </c>
      <c r="K631" s="22">
        <v>1000</v>
      </c>
      <c r="L631" s="22">
        <v>1000</v>
      </c>
      <c r="M631" s="22">
        <v>1000</v>
      </c>
      <c r="N631" s="22">
        <v>1000</v>
      </c>
      <c r="O631" s="22">
        <v>1000</v>
      </c>
      <c r="P631" s="23"/>
    </row>
    <row r="632" spans="1:16" ht="11.25" customHeight="1" x14ac:dyDescent="0.2">
      <c r="A632" s="21" t="s">
        <v>174</v>
      </c>
      <c r="B632" s="22">
        <v>204</v>
      </c>
      <c r="C632" s="22">
        <v>2200</v>
      </c>
      <c r="D632" s="13">
        <f t="shared" si="77"/>
        <v>2200</v>
      </c>
      <c r="E632" s="22">
        <v>500</v>
      </c>
      <c r="F632" s="22"/>
      <c r="G632" s="22">
        <v>500</v>
      </c>
      <c r="H632" s="22"/>
      <c r="I632" s="22">
        <v>500</v>
      </c>
      <c r="J632" s="22"/>
      <c r="K632" s="22">
        <v>500</v>
      </c>
      <c r="L632" s="22"/>
      <c r="M632" s="22">
        <v>200</v>
      </c>
      <c r="N632" s="22"/>
      <c r="O632" s="22"/>
      <c r="P632" s="23"/>
    </row>
    <row r="633" spans="1:16" s="20" customFormat="1" x14ac:dyDescent="0.2">
      <c r="A633" s="17" t="s">
        <v>207</v>
      </c>
      <c r="B633" s="26">
        <v>237596.10000000003</v>
      </c>
      <c r="C633" s="27">
        <f>SUM(C634:C638)</f>
        <v>220000</v>
      </c>
      <c r="D633" s="14">
        <f t="shared" si="77"/>
        <v>219999.99999999994</v>
      </c>
      <c r="E633" s="18">
        <f>SUM(E634:E638)</f>
        <v>16333.37</v>
      </c>
      <c r="F633" s="18">
        <f t="shared" ref="F633:P633" si="80">SUM(F634:F638)</f>
        <v>16333.33</v>
      </c>
      <c r="G633" s="18">
        <f t="shared" si="80"/>
        <v>16333.33</v>
      </c>
      <c r="H633" s="18">
        <f t="shared" si="80"/>
        <v>16333.33</v>
      </c>
      <c r="I633" s="18">
        <f t="shared" si="80"/>
        <v>26333.33</v>
      </c>
      <c r="J633" s="18">
        <f t="shared" si="80"/>
        <v>16333.33</v>
      </c>
      <c r="K633" s="18">
        <f t="shared" si="80"/>
        <v>21333.33</v>
      </c>
      <c r="L633" s="18">
        <f t="shared" si="80"/>
        <v>16333.33</v>
      </c>
      <c r="M633" s="18">
        <f t="shared" si="80"/>
        <v>16333.33</v>
      </c>
      <c r="N633" s="18">
        <f t="shared" si="80"/>
        <v>20833.330000000002</v>
      </c>
      <c r="O633" s="18">
        <f t="shared" si="80"/>
        <v>16333.33</v>
      </c>
      <c r="P633" s="19">
        <f t="shared" si="80"/>
        <v>20833.330000000002</v>
      </c>
    </row>
    <row r="634" spans="1:16" ht="11.25" customHeight="1" x14ac:dyDescent="0.2">
      <c r="A634" s="21" t="s">
        <v>15</v>
      </c>
      <c r="B634" s="22">
        <v>80951.760000000009</v>
      </c>
      <c r="C634" s="22">
        <v>60000</v>
      </c>
      <c r="D634" s="13">
        <f t="shared" si="77"/>
        <v>60000</v>
      </c>
      <c r="E634" s="22">
        <v>5000</v>
      </c>
      <c r="F634" s="22">
        <v>5000</v>
      </c>
      <c r="G634" s="22">
        <v>5000</v>
      </c>
      <c r="H634" s="22">
        <v>5000</v>
      </c>
      <c r="I634" s="22">
        <v>5000</v>
      </c>
      <c r="J634" s="22">
        <v>5000</v>
      </c>
      <c r="K634" s="22">
        <v>5000</v>
      </c>
      <c r="L634" s="22">
        <v>5000</v>
      </c>
      <c r="M634" s="22">
        <v>5000</v>
      </c>
      <c r="N634" s="22">
        <v>5000</v>
      </c>
      <c r="O634" s="22">
        <v>5000</v>
      </c>
      <c r="P634" s="23">
        <v>5000</v>
      </c>
    </row>
    <row r="635" spans="1:16" ht="11.25" customHeight="1" x14ac:dyDescent="0.2">
      <c r="A635" s="21" t="s">
        <v>16</v>
      </c>
      <c r="B635" s="22">
        <v>8229.15</v>
      </c>
      <c r="C635" s="22">
        <v>5000</v>
      </c>
      <c r="D635" s="13">
        <f t="shared" si="77"/>
        <v>5000</v>
      </c>
      <c r="E635" s="22">
        <v>500</v>
      </c>
      <c r="F635" s="22">
        <v>500</v>
      </c>
      <c r="G635" s="22">
        <v>500</v>
      </c>
      <c r="H635" s="22">
        <v>500</v>
      </c>
      <c r="I635" s="22">
        <v>500</v>
      </c>
      <c r="J635" s="22">
        <v>500</v>
      </c>
      <c r="K635" s="22">
        <v>500</v>
      </c>
      <c r="L635" s="22">
        <v>500</v>
      </c>
      <c r="M635" s="22">
        <v>500</v>
      </c>
      <c r="N635" s="22"/>
      <c r="O635" s="22">
        <v>500</v>
      </c>
      <c r="P635" s="23"/>
    </row>
    <row r="636" spans="1:16" ht="11.25" customHeight="1" x14ac:dyDescent="0.2">
      <c r="A636" s="21" t="s">
        <v>20</v>
      </c>
      <c r="B636" s="22">
        <v>120627.30000000002</v>
      </c>
      <c r="C636" s="22">
        <v>130000</v>
      </c>
      <c r="D636" s="13">
        <f t="shared" si="77"/>
        <v>130000.00000000001</v>
      </c>
      <c r="E636" s="22">
        <v>10833.37</v>
      </c>
      <c r="F636" s="22">
        <v>10833.33</v>
      </c>
      <c r="G636" s="22">
        <v>10833.33</v>
      </c>
      <c r="H636" s="22">
        <v>10833.33</v>
      </c>
      <c r="I636" s="22">
        <v>10833.33</v>
      </c>
      <c r="J636" s="22">
        <v>10833.33</v>
      </c>
      <c r="K636" s="22">
        <v>10833.33</v>
      </c>
      <c r="L636" s="22">
        <v>10833.33</v>
      </c>
      <c r="M636" s="22">
        <v>10833.33</v>
      </c>
      <c r="N636" s="22">
        <v>10833.33</v>
      </c>
      <c r="O636" s="22">
        <v>10833.33</v>
      </c>
      <c r="P636" s="23">
        <v>10833.33</v>
      </c>
    </row>
    <row r="637" spans="1:16" ht="11.25" customHeight="1" x14ac:dyDescent="0.2">
      <c r="A637" s="21" t="s">
        <v>52</v>
      </c>
      <c r="B637" s="22">
        <v>26787.890000000003</v>
      </c>
      <c r="C637" s="22">
        <v>25000</v>
      </c>
      <c r="D637" s="13">
        <f t="shared" si="77"/>
        <v>25000</v>
      </c>
      <c r="E637" s="22"/>
      <c r="F637" s="22"/>
      <c r="G637" s="22"/>
      <c r="H637" s="22"/>
      <c r="I637" s="22">
        <v>10000</v>
      </c>
      <c r="J637" s="22"/>
      <c r="K637" s="22">
        <v>5000</v>
      </c>
      <c r="L637" s="22"/>
      <c r="M637" s="22">
        <v>0</v>
      </c>
      <c r="N637" s="22">
        <v>5000</v>
      </c>
      <c r="O637" s="22"/>
      <c r="P637" s="23">
        <v>5000</v>
      </c>
    </row>
    <row r="638" spans="1:16" ht="11.25" customHeight="1" x14ac:dyDescent="0.2">
      <c r="A638" s="21" t="s">
        <v>208</v>
      </c>
      <c r="B638" s="22">
        <v>1000</v>
      </c>
      <c r="C638" s="22">
        <v>0</v>
      </c>
      <c r="D638" s="13">
        <f t="shared" si="77"/>
        <v>0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3"/>
    </row>
    <row r="639" spans="1:16" s="20" customFormat="1" x14ac:dyDescent="0.2">
      <c r="A639" s="17" t="s">
        <v>209</v>
      </c>
      <c r="B639" s="26">
        <v>1007010.6799999999</v>
      </c>
      <c r="C639" s="27">
        <f>SUM(C640:C662)</f>
        <v>1134900</v>
      </c>
      <c r="D639" s="14">
        <f t="shared" si="77"/>
        <v>1134899.9999999998</v>
      </c>
      <c r="E639" s="18">
        <f t="shared" ref="E639:P639" si="81">SUM(E640:E662)</f>
        <v>105208.37</v>
      </c>
      <c r="F639" s="18">
        <f t="shared" si="81"/>
        <v>94458.33</v>
      </c>
      <c r="G639" s="18">
        <f t="shared" si="81"/>
        <v>95708.33</v>
      </c>
      <c r="H639" s="18">
        <f t="shared" si="81"/>
        <v>93958.33</v>
      </c>
      <c r="I639" s="18">
        <f t="shared" si="81"/>
        <v>93958.33</v>
      </c>
      <c r="J639" s="18">
        <f t="shared" si="81"/>
        <v>93008.33</v>
      </c>
      <c r="K639" s="18">
        <f t="shared" si="81"/>
        <v>93458.33</v>
      </c>
      <c r="L639" s="18">
        <f t="shared" si="81"/>
        <v>93408.33</v>
      </c>
      <c r="M639" s="18">
        <f t="shared" si="81"/>
        <v>92558.33</v>
      </c>
      <c r="N639" s="18">
        <f t="shared" si="81"/>
        <v>93458.33</v>
      </c>
      <c r="O639" s="18">
        <f t="shared" si="81"/>
        <v>93258.33</v>
      </c>
      <c r="P639" s="19">
        <f t="shared" si="81"/>
        <v>92458.33</v>
      </c>
    </row>
    <row r="640" spans="1:16" ht="11.25" customHeight="1" x14ac:dyDescent="0.2">
      <c r="A640" s="21" t="s">
        <v>15</v>
      </c>
      <c r="B640" s="22">
        <v>34618.240000000005</v>
      </c>
      <c r="C640" s="22">
        <v>20000</v>
      </c>
      <c r="D640" s="13">
        <f t="shared" si="77"/>
        <v>20000</v>
      </c>
      <c r="E640" s="22">
        <v>1666.63</v>
      </c>
      <c r="F640" s="22">
        <v>1666.67</v>
      </c>
      <c r="G640" s="22">
        <v>1666.67</v>
      </c>
      <c r="H640" s="22">
        <v>1666.67</v>
      </c>
      <c r="I640" s="22">
        <v>1666.67</v>
      </c>
      <c r="J640" s="22">
        <v>1666.67</v>
      </c>
      <c r="K640" s="22">
        <v>1666.67</v>
      </c>
      <c r="L640" s="22">
        <v>1666.67</v>
      </c>
      <c r="M640" s="22">
        <v>1666.67</v>
      </c>
      <c r="N640" s="22">
        <v>1666.67</v>
      </c>
      <c r="O640" s="22">
        <v>1666.67</v>
      </c>
      <c r="P640" s="23">
        <v>1666.67</v>
      </c>
    </row>
    <row r="641" spans="1:16" ht="11.25" customHeight="1" x14ac:dyDescent="0.2">
      <c r="A641" s="21" t="s">
        <v>173</v>
      </c>
      <c r="B641" s="22">
        <v>1515.81</v>
      </c>
      <c r="C641" s="22">
        <v>1000</v>
      </c>
      <c r="D641" s="13">
        <f t="shared" si="77"/>
        <v>1000</v>
      </c>
      <c r="E641" s="22">
        <v>500</v>
      </c>
      <c r="F641" s="22"/>
      <c r="G641" s="22">
        <v>500</v>
      </c>
      <c r="H641" s="22"/>
      <c r="I641" s="22"/>
      <c r="J641" s="22"/>
      <c r="K641" s="22"/>
      <c r="L641" s="22"/>
      <c r="M641" s="22"/>
      <c r="N641" s="22"/>
      <c r="O641" s="22"/>
      <c r="P641" s="23"/>
    </row>
    <row r="642" spans="1:16" ht="11.25" customHeight="1" x14ac:dyDescent="0.2">
      <c r="A642" s="21" t="s">
        <v>16</v>
      </c>
      <c r="B642" s="22">
        <v>7193.88</v>
      </c>
      <c r="C642" s="22">
        <v>7000</v>
      </c>
      <c r="D642" s="13">
        <f t="shared" si="77"/>
        <v>7000</v>
      </c>
      <c r="E642" s="22">
        <v>600</v>
      </c>
      <c r="F642" s="22">
        <v>600</v>
      </c>
      <c r="G642" s="22">
        <v>600</v>
      </c>
      <c r="H642" s="22">
        <v>600</v>
      </c>
      <c r="I642" s="22">
        <v>600</v>
      </c>
      <c r="J642" s="22">
        <v>600</v>
      </c>
      <c r="K642" s="22">
        <v>600</v>
      </c>
      <c r="L642" s="22">
        <v>600</v>
      </c>
      <c r="M642" s="22">
        <v>600</v>
      </c>
      <c r="N642" s="22">
        <v>600</v>
      </c>
      <c r="O642" s="22">
        <v>500</v>
      </c>
      <c r="P642" s="23">
        <v>500</v>
      </c>
    </row>
    <row r="643" spans="1:16" ht="11.25" customHeight="1" x14ac:dyDescent="0.2">
      <c r="A643" s="21" t="s">
        <v>19</v>
      </c>
      <c r="B643" s="22">
        <v>15947.58</v>
      </c>
      <c r="C643" s="22">
        <v>16000</v>
      </c>
      <c r="D643" s="13">
        <f t="shared" si="77"/>
        <v>16000</v>
      </c>
      <c r="E643" s="22">
        <v>1500</v>
      </c>
      <c r="F643" s="22">
        <v>1300</v>
      </c>
      <c r="G643" s="22">
        <v>1500</v>
      </c>
      <c r="H643" s="22">
        <v>1300</v>
      </c>
      <c r="I643" s="22">
        <v>1300</v>
      </c>
      <c r="J643" s="22">
        <v>1300</v>
      </c>
      <c r="K643" s="22">
        <v>1300</v>
      </c>
      <c r="L643" s="22">
        <v>1300</v>
      </c>
      <c r="M643" s="22">
        <v>1300</v>
      </c>
      <c r="N643" s="22">
        <v>1300</v>
      </c>
      <c r="O643" s="22">
        <v>1300</v>
      </c>
      <c r="P643" s="23">
        <v>1300</v>
      </c>
    </row>
    <row r="644" spans="1:16" ht="11.25" customHeight="1" x14ac:dyDescent="0.2">
      <c r="A644" s="21" t="s">
        <v>20</v>
      </c>
      <c r="B644" s="22">
        <v>674195.14999999991</v>
      </c>
      <c r="C644" s="22">
        <v>942900</v>
      </c>
      <c r="D644" s="13">
        <f t="shared" si="77"/>
        <v>942900</v>
      </c>
      <c r="E644" s="22">
        <v>78575</v>
      </c>
      <c r="F644" s="22">
        <v>78575</v>
      </c>
      <c r="G644" s="22">
        <v>78575</v>
      </c>
      <c r="H644" s="22">
        <v>78575</v>
      </c>
      <c r="I644" s="22">
        <v>78575</v>
      </c>
      <c r="J644" s="22">
        <v>78575</v>
      </c>
      <c r="K644" s="22">
        <v>78575</v>
      </c>
      <c r="L644" s="22">
        <v>78575</v>
      </c>
      <c r="M644" s="22">
        <v>78575</v>
      </c>
      <c r="N644" s="22">
        <v>78575</v>
      </c>
      <c r="O644" s="22">
        <v>78575</v>
      </c>
      <c r="P644" s="23">
        <v>78575</v>
      </c>
    </row>
    <row r="645" spans="1:16" ht="11.25" customHeight="1" x14ac:dyDescent="0.2">
      <c r="A645" s="21" t="s">
        <v>83</v>
      </c>
      <c r="B645" s="22">
        <v>444.28</v>
      </c>
      <c r="C645" s="22">
        <v>1000</v>
      </c>
      <c r="D645" s="13">
        <f t="shared" si="77"/>
        <v>1000</v>
      </c>
      <c r="E645" s="22">
        <v>1000</v>
      </c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3"/>
    </row>
    <row r="646" spans="1:16" ht="33.75" customHeight="1" x14ac:dyDescent="0.2">
      <c r="A646" s="21" t="s">
        <v>24</v>
      </c>
      <c r="B646" s="22">
        <v>1500</v>
      </c>
      <c r="C646" s="22">
        <v>6000</v>
      </c>
      <c r="D646" s="13">
        <f t="shared" si="77"/>
        <v>6000</v>
      </c>
      <c r="E646" s="22">
        <v>500</v>
      </c>
      <c r="F646" s="22">
        <v>500</v>
      </c>
      <c r="G646" s="22">
        <v>500</v>
      </c>
      <c r="H646" s="22">
        <v>500</v>
      </c>
      <c r="I646" s="22">
        <v>500</v>
      </c>
      <c r="J646" s="22">
        <v>500</v>
      </c>
      <c r="K646" s="22">
        <v>500</v>
      </c>
      <c r="L646" s="22">
        <v>500</v>
      </c>
      <c r="M646" s="22">
        <v>500</v>
      </c>
      <c r="N646" s="22">
        <v>500</v>
      </c>
      <c r="O646" s="22">
        <v>500</v>
      </c>
      <c r="P646" s="23">
        <v>500</v>
      </c>
    </row>
    <row r="647" spans="1:16" ht="11.25" customHeight="1" x14ac:dyDescent="0.2">
      <c r="A647" s="21" t="s">
        <v>25</v>
      </c>
      <c r="B647" s="22">
        <v>0</v>
      </c>
      <c r="C647" s="22">
        <v>1000</v>
      </c>
      <c r="D647" s="13">
        <f t="shared" si="77"/>
        <v>1000</v>
      </c>
      <c r="E647" s="22">
        <v>500</v>
      </c>
      <c r="F647" s="22">
        <v>500</v>
      </c>
      <c r="G647" s="22"/>
      <c r="H647" s="22"/>
      <c r="I647" s="22"/>
      <c r="J647" s="22"/>
      <c r="K647" s="22"/>
      <c r="L647" s="22"/>
      <c r="M647" s="22"/>
      <c r="N647" s="22"/>
      <c r="O647" s="22"/>
      <c r="P647" s="23"/>
    </row>
    <row r="648" spans="1:16" ht="11.25" customHeight="1" x14ac:dyDescent="0.2">
      <c r="A648" s="21" t="s">
        <v>27</v>
      </c>
      <c r="B648" s="22">
        <v>20454.21</v>
      </c>
      <c r="C648" s="22">
        <v>8000</v>
      </c>
      <c r="D648" s="13">
        <f t="shared" si="77"/>
        <v>8000</v>
      </c>
      <c r="E648" s="22">
        <v>900</v>
      </c>
      <c r="F648" s="22">
        <v>900</v>
      </c>
      <c r="G648" s="22">
        <v>900</v>
      </c>
      <c r="H648" s="22">
        <v>900</v>
      </c>
      <c r="I648" s="22">
        <v>900</v>
      </c>
      <c r="J648" s="22"/>
      <c r="K648" s="22">
        <v>900</v>
      </c>
      <c r="L648" s="22">
        <v>900</v>
      </c>
      <c r="M648" s="22"/>
      <c r="N648" s="22">
        <v>900</v>
      </c>
      <c r="O648" s="22">
        <v>800</v>
      </c>
      <c r="P648" s="23"/>
    </row>
    <row r="649" spans="1:16" ht="22.5" customHeight="1" x14ac:dyDescent="0.2">
      <c r="A649" s="21" t="s">
        <v>112</v>
      </c>
      <c r="B649" s="22">
        <v>24583.88</v>
      </c>
      <c r="C649" s="22">
        <v>1000</v>
      </c>
      <c r="D649" s="13">
        <f t="shared" si="77"/>
        <v>1000</v>
      </c>
      <c r="E649" s="22">
        <v>1000</v>
      </c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3"/>
    </row>
    <row r="650" spans="1:16" ht="33.75" customHeight="1" x14ac:dyDescent="0.2">
      <c r="A650" s="21" t="s">
        <v>39</v>
      </c>
      <c r="B650" s="22">
        <v>17709.650000000001</v>
      </c>
      <c r="C650" s="22">
        <v>15000</v>
      </c>
      <c r="D650" s="13">
        <f t="shared" si="77"/>
        <v>15000</v>
      </c>
      <c r="E650" s="22">
        <v>1250</v>
      </c>
      <c r="F650" s="22">
        <v>1250</v>
      </c>
      <c r="G650" s="22">
        <v>1250</v>
      </c>
      <c r="H650" s="22">
        <v>1250</v>
      </c>
      <c r="I650" s="22">
        <v>1250</v>
      </c>
      <c r="J650" s="22">
        <v>1250</v>
      </c>
      <c r="K650" s="22">
        <v>1250</v>
      </c>
      <c r="L650" s="22">
        <v>1250</v>
      </c>
      <c r="M650" s="22">
        <v>1250</v>
      </c>
      <c r="N650" s="22">
        <v>1250</v>
      </c>
      <c r="O650" s="22">
        <v>1250</v>
      </c>
      <c r="P650" s="23">
        <v>1250</v>
      </c>
    </row>
    <row r="651" spans="1:16" ht="11.25" customHeight="1" x14ac:dyDescent="0.2">
      <c r="A651" s="21" t="s">
        <v>122</v>
      </c>
      <c r="B651" s="22">
        <v>41081.040000000008</v>
      </c>
      <c r="C651" s="22">
        <v>40000</v>
      </c>
      <c r="D651" s="13">
        <f t="shared" si="77"/>
        <v>40000.000000000007</v>
      </c>
      <c r="E651" s="22">
        <v>3333.37</v>
      </c>
      <c r="F651" s="22">
        <v>3333.33</v>
      </c>
      <c r="G651" s="22">
        <v>3333.33</v>
      </c>
      <c r="H651" s="22">
        <v>3333.33</v>
      </c>
      <c r="I651" s="22">
        <v>3333.33</v>
      </c>
      <c r="J651" s="22">
        <v>3333.33</v>
      </c>
      <c r="K651" s="22">
        <v>3333.33</v>
      </c>
      <c r="L651" s="22">
        <v>3333.33</v>
      </c>
      <c r="M651" s="22">
        <v>3333.33</v>
      </c>
      <c r="N651" s="22">
        <v>3333.33</v>
      </c>
      <c r="O651" s="22">
        <v>3333.33</v>
      </c>
      <c r="P651" s="23">
        <v>3333.33</v>
      </c>
    </row>
    <row r="652" spans="1:16" ht="11.25" customHeight="1" x14ac:dyDescent="0.2">
      <c r="A652" s="21" t="s">
        <v>41</v>
      </c>
      <c r="B652" s="22">
        <v>36430.69</v>
      </c>
      <c r="C652" s="22">
        <v>40000</v>
      </c>
      <c r="D652" s="13">
        <f t="shared" si="77"/>
        <v>40000.000000000007</v>
      </c>
      <c r="E652" s="22">
        <v>3333.37</v>
      </c>
      <c r="F652" s="22">
        <v>3333.33</v>
      </c>
      <c r="G652" s="22">
        <v>3333.33</v>
      </c>
      <c r="H652" s="22">
        <v>3333.33</v>
      </c>
      <c r="I652" s="22">
        <v>3333.33</v>
      </c>
      <c r="J652" s="22">
        <v>3333.33</v>
      </c>
      <c r="K652" s="22">
        <v>3333.33</v>
      </c>
      <c r="L652" s="22">
        <v>3333.33</v>
      </c>
      <c r="M652" s="22">
        <v>3333.33</v>
      </c>
      <c r="N652" s="22">
        <v>3333.33</v>
      </c>
      <c r="O652" s="22">
        <v>3333.33</v>
      </c>
      <c r="P652" s="23">
        <v>3333.33</v>
      </c>
    </row>
    <row r="653" spans="1:16" ht="22.5" customHeight="1" x14ac:dyDescent="0.2">
      <c r="A653" s="21" t="s">
        <v>42</v>
      </c>
      <c r="B653" s="22">
        <v>754</v>
      </c>
      <c r="C653" s="22">
        <v>1000</v>
      </c>
      <c r="D653" s="13">
        <f t="shared" si="77"/>
        <v>1000</v>
      </c>
      <c r="E653" s="22">
        <v>1000</v>
      </c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3"/>
    </row>
    <row r="654" spans="1:16" ht="11.25" customHeight="1" x14ac:dyDescent="0.2">
      <c r="A654" s="21" t="s">
        <v>43</v>
      </c>
      <c r="B654" s="22">
        <v>8068.49</v>
      </c>
      <c r="C654" s="22">
        <v>1000</v>
      </c>
      <c r="D654" s="13">
        <f t="shared" si="77"/>
        <v>1000</v>
      </c>
      <c r="E654" s="22">
        <v>1000</v>
      </c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3"/>
    </row>
    <row r="655" spans="1:16" ht="11.25" customHeight="1" x14ac:dyDescent="0.2">
      <c r="A655" s="21" t="s">
        <v>210</v>
      </c>
      <c r="B655" s="22">
        <v>450</v>
      </c>
      <c r="C655" s="22">
        <v>0</v>
      </c>
      <c r="D655" s="13">
        <f t="shared" si="77"/>
        <v>0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3"/>
    </row>
    <row r="656" spans="1:16" ht="11.25" customHeight="1" x14ac:dyDescent="0.2">
      <c r="A656" s="21" t="s">
        <v>44</v>
      </c>
      <c r="B656" s="22">
        <v>13456</v>
      </c>
      <c r="C656" s="22">
        <v>11000</v>
      </c>
      <c r="D656" s="13">
        <f t="shared" si="77"/>
        <v>11000</v>
      </c>
      <c r="E656" s="22">
        <v>950</v>
      </c>
      <c r="F656" s="22">
        <v>950</v>
      </c>
      <c r="G656" s="22">
        <v>950</v>
      </c>
      <c r="H656" s="22">
        <v>950</v>
      </c>
      <c r="I656" s="22">
        <v>900</v>
      </c>
      <c r="J656" s="22">
        <v>900</v>
      </c>
      <c r="K656" s="22">
        <v>900</v>
      </c>
      <c r="L656" s="22">
        <v>900</v>
      </c>
      <c r="M656" s="22">
        <v>900</v>
      </c>
      <c r="N656" s="22">
        <v>900</v>
      </c>
      <c r="O656" s="22">
        <v>900</v>
      </c>
      <c r="P656" s="23">
        <v>900</v>
      </c>
    </row>
    <row r="657" spans="1:16" ht="22.5" customHeight="1" x14ac:dyDescent="0.2">
      <c r="A657" s="21" t="s">
        <v>47</v>
      </c>
      <c r="B657" s="22">
        <v>176</v>
      </c>
      <c r="C657" s="22"/>
      <c r="D657" s="13">
        <f t="shared" si="77"/>
        <v>0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3"/>
    </row>
    <row r="658" spans="1:16" ht="22.5" customHeight="1" x14ac:dyDescent="0.2">
      <c r="A658" s="21" t="s">
        <v>51</v>
      </c>
      <c r="B658" s="22">
        <v>1100</v>
      </c>
      <c r="C658" s="22">
        <v>2000</v>
      </c>
      <c r="D658" s="13">
        <f t="shared" si="77"/>
        <v>2000</v>
      </c>
      <c r="E658" s="22">
        <v>1000</v>
      </c>
      <c r="F658" s="22"/>
      <c r="G658" s="22">
        <v>1000</v>
      </c>
      <c r="H658" s="22"/>
      <c r="I658" s="22"/>
      <c r="J658" s="22"/>
      <c r="K658" s="22"/>
      <c r="L658" s="22"/>
      <c r="M658" s="22"/>
      <c r="N658" s="22"/>
      <c r="O658" s="22"/>
      <c r="P658" s="23"/>
    </row>
    <row r="659" spans="1:16" ht="11.25" customHeight="1" x14ac:dyDescent="0.2">
      <c r="A659" s="21" t="s">
        <v>52</v>
      </c>
      <c r="B659" s="22">
        <v>12716.58</v>
      </c>
      <c r="C659" s="22">
        <v>13000</v>
      </c>
      <c r="D659" s="13">
        <f t="shared" si="77"/>
        <v>13000</v>
      </c>
      <c r="E659" s="22">
        <v>1100</v>
      </c>
      <c r="F659" s="22">
        <v>1050</v>
      </c>
      <c r="G659" s="22">
        <v>1100</v>
      </c>
      <c r="H659" s="22">
        <v>1050</v>
      </c>
      <c r="I659" s="22">
        <v>1100</v>
      </c>
      <c r="J659" s="22">
        <v>1050</v>
      </c>
      <c r="K659" s="22">
        <v>1100</v>
      </c>
      <c r="L659" s="22">
        <v>1050</v>
      </c>
      <c r="M659" s="22">
        <v>1100</v>
      </c>
      <c r="N659" s="22">
        <v>1100</v>
      </c>
      <c r="O659" s="22">
        <v>1100</v>
      </c>
      <c r="P659" s="23">
        <v>1100</v>
      </c>
    </row>
    <row r="660" spans="1:16" ht="11.25" customHeight="1" x14ac:dyDescent="0.2">
      <c r="A660" s="21" t="s">
        <v>55</v>
      </c>
      <c r="B660" s="22">
        <v>3910</v>
      </c>
      <c r="C660" s="22">
        <v>3000</v>
      </c>
      <c r="D660" s="13">
        <f t="shared" si="77"/>
        <v>3000</v>
      </c>
      <c r="E660" s="22">
        <v>500</v>
      </c>
      <c r="F660" s="22">
        <v>500</v>
      </c>
      <c r="G660" s="22">
        <v>500</v>
      </c>
      <c r="H660" s="22">
        <v>500</v>
      </c>
      <c r="I660" s="22">
        <v>500</v>
      </c>
      <c r="J660" s="22">
        <v>500</v>
      </c>
      <c r="K660" s="22"/>
      <c r="L660" s="22"/>
      <c r="M660" s="22"/>
      <c r="N660" s="22"/>
      <c r="O660" s="22"/>
      <c r="P660" s="23"/>
    </row>
    <row r="661" spans="1:16" ht="11.25" customHeight="1" x14ac:dyDescent="0.2">
      <c r="A661" s="21" t="s">
        <v>62</v>
      </c>
      <c r="B661" s="22">
        <v>88705.200000000012</v>
      </c>
      <c r="C661" s="22">
        <v>0</v>
      </c>
      <c r="D661" s="13">
        <f t="shared" si="77"/>
        <v>0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3"/>
    </row>
    <row r="662" spans="1:16" ht="22.5" customHeight="1" x14ac:dyDescent="0.2">
      <c r="A662" s="21" t="s">
        <v>161</v>
      </c>
      <c r="B662" s="22">
        <v>2000</v>
      </c>
      <c r="C662" s="22">
        <v>5000</v>
      </c>
      <c r="D662" s="13">
        <f t="shared" si="77"/>
        <v>5000</v>
      </c>
      <c r="E662" s="22">
        <v>5000</v>
      </c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3"/>
    </row>
    <row r="663" spans="1:16" s="20" customFormat="1" x14ac:dyDescent="0.2">
      <c r="A663" s="17" t="s">
        <v>211</v>
      </c>
      <c r="B663" s="26">
        <v>190832.3</v>
      </c>
      <c r="C663" s="27">
        <f>SUM(C664:C671)</f>
        <v>144400</v>
      </c>
      <c r="D663" s="14">
        <f t="shared" si="77"/>
        <v>144399.99999999997</v>
      </c>
      <c r="E663" s="18">
        <f>SUM(E664:E671)</f>
        <v>12533.26</v>
      </c>
      <c r="F663" s="18">
        <f t="shared" ref="F663:P663" si="82">SUM(F664:F671)</f>
        <v>12033.34</v>
      </c>
      <c r="G663" s="18">
        <f t="shared" si="82"/>
        <v>12433.34</v>
      </c>
      <c r="H663" s="18">
        <f t="shared" si="82"/>
        <v>12033.34</v>
      </c>
      <c r="I663" s="18">
        <f t="shared" si="82"/>
        <v>12533.34</v>
      </c>
      <c r="J663" s="18">
        <f t="shared" si="82"/>
        <v>11933.34</v>
      </c>
      <c r="K663" s="18">
        <f t="shared" si="82"/>
        <v>12533.34</v>
      </c>
      <c r="L663" s="18">
        <f t="shared" si="82"/>
        <v>12033.34</v>
      </c>
      <c r="M663" s="18">
        <f t="shared" si="82"/>
        <v>11933.34</v>
      </c>
      <c r="N663" s="18">
        <f t="shared" si="82"/>
        <v>12033.34</v>
      </c>
      <c r="O663" s="18">
        <f t="shared" si="82"/>
        <v>11233.34</v>
      </c>
      <c r="P663" s="19">
        <f t="shared" si="82"/>
        <v>11133.34</v>
      </c>
    </row>
    <row r="664" spans="1:16" ht="11.25" customHeight="1" x14ac:dyDescent="0.2">
      <c r="A664" s="21" t="s">
        <v>19</v>
      </c>
      <c r="B664" s="22">
        <v>1568.6100000000001</v>
      </c>
      <c r="C664" s="22">
        <v>2000</v>
      </c>
      <c r="D664" s="13">
        <f t="shared" si="77"/>
        <v>2000</v>
      </c>
      <c r="E664" s="22">
        <v>200</v>
      </c>
      <c r="F664" s="22">
        <v>200</v>
      </c>
      <c r="G664" s="22">
        <v>100</v>
      </c>
      <c r="H664" s="22">
        <v>200</v>
      </c>
      <c r="I664" s="22">
        <v>200</v>
      </c>
      <c r="J664" s="22">
        <v>100</v>
      </c>
      <c r="K664" s="22">
        <v>200</v>
      </c>
      <c r="L664" s="22">
        <v>200</v>
      </c>
      <c r="M664" s="22">
        <v>100</v>
      </c>
      <c r="N664" s="22">
        <v>200</v>
      </c>
      <c r="O664" s="22">
        <v>200</v>
      </c>
      <c r="P664" s="23">
        <v>100</v>
      </c>
    </row>
    <row r="665" spans="1:16" ht="11.25" customHeight="1" x14ac:dyDescent="0.2">
      <c r="A665" s="21" t="s">
        <v>20</v>
      </c>
      <c r="B665" s="22">
        <v>8028.09</v>
      </c>
      <c r="C665" s="22">
        <v>8000</v>
      </c>
      <c r="D665" s="13">
        <f t="shared" si="77"/>
        <v>8000</v>
      </c>
      <c r="E665" s="22">
        <v>800</v>
      </c>
      <c r="F665" s="22">
        <v>800</v>
      </c>
      <c r="G665" s="22">
        <v>800</v>
      </c>
      <c r="H665" s="22">
        <v>800</v>
      </c>
      <c r="I665" s="22">
        <v>800</v>
      </c>
      <c r="J665" s="22">
        <v>800</v>
      </c>
      <c r="K665" s="22">
        <v>800</v>
      </c>
      <c r="L665" s="22">
        <v>800</v>
      </c>
      <c r="M665" s="22">
        <v>800</v>
      </c>
      <c r="N665" s="22">
        <v>800</v>
      </c>
      <c r="O665" s="22"/>
      <c r="P665" s="23"/>
    </row>
    <row r="666" spans="1:16" ht="11.25" customHeight="1" x14ac:dyDescent="0.2">
      <c r="A666" s="21" t="s">
        <v>174</v>
      </c>
      <c r="B666" s="22">
        <v>440.8</v>
      </c>
      <c r="C666" s="22">
        <v>1400</v>
      </c>
      <c r="D666" s="13">
        <f t="shared" si="77"/>
        <v>1400.0000000000002</v>
      </c>
      <c r="E666" s="22">
        <v>116.63</v>
      </c>
      <c r="F666" s="22">
        <v>116.67</v>
      </c>
      <c r="G666" s="22">
        <v>116.67</v>
      </c>
      <c r="H666" s="22">
        <v>116.67</v>
      </c>
      <c r="I666" s="22">
        <v>116.67</v>
      </c>
      <c r="J666" s="22">
        <v>116.67</v>
      </c>
      <c r="K666" s="22">
        <v>116.67</v>
      </c>
      <c r="L666" s="22">
        <v>116.67</v>
      </c>
      <c r="M666" s="22">
        <v>116.67</v>
      </c>
      <c r="N666" s="22">
        <v>116.67</v>
      </c>
      <c r="O666" s="22">
        <v>116.67</v>
      </c>
      <c r="P666" s="23">
        <v>116.67</v>
      </c>
    </row>
    <row r="667" spans="1:16" ht="11.25" customHeight="1" x14ac:dyDescent="0.2">
      <c r="A667" s="21" t="s">
        <v>36</v>
      </c>
      <c r="B667" s="22">
        <v>17570.400000000001</v>
      </c>
      <c r="C667" s="22">
        <v>6000</v>
      </c>
      <c r="D667" s="13">
        <f t="shared" si="77"/>
        <v>6000</v>
      </c>
      <c r="E667" s="22">
        <v>500</v>
      </c>
      <c r="F667" s="22">
        <v>500</v>
      </c>
      <c r="G667" s="22">
        <v>500</v>
      </c>
      <c r="H667" s="22">
        <v>500</v>
      </c>
      <c r="I667" s="22">
        <v>500</v>
      </c>
      <c r="J667" s="22">
        <v>500</v>
      </c>
      <c r="K667" s="22">
        <v>500</v>
      </c>
      <c r="L667" s="22">
        <v>500</v>
      </c>
      <c r="M667" s="22">
        <v>500</v>
      </c>
      <c r="N667" s="22">
        <v>500</v>
      </c>
      <c r="O667" s="22">
        <v>500</v>
      </c>
      <c r="P667" s="23">
        <v>500</v>
      </c>
    </row>
    <row r="668" spans="1:16" ht="33.75" customHeight="1" x14ac:dyDescent="0.2">
      <c r="A668" s="21" t="s">
        <v>38</v>
      </c>
      <c r="B668" s="22">
        <v>6861.4</v>
      </c>
      <c r="C668" s="22">
        <v>5000</v>
      </c>
      <c r="D668" s="13">
        <f t="shared" si="77"/>
        <v>5000</v>
      </c>
      <c r="E668" s="22">
        <v>416.63</v>
      </c>
      <c r="F668" s="22">
        <v>416.67</v>
      </c>
      <c r="G668" s="22">
        <v>416.67</v>
      </c>
      <c r="H668" s="22">
        <v>416.67</v>
      </c>
      <c r="I668" s="22">
        <v>416.67</v>
      </c>
      <c r="J668" s="22">
        <v>416.67</v>
      </c>
      <c r="K668" s="22">
        <v>416.67</v>
      </c>
      <c r="L668" s="22">
        <v>416.67</v>
      </c>
      <c r="M668" s="22">
        <v>416.67</v>
      </c>
      <c r="N668" s="22">
        <v>416.67</v>
      </c>
      <c r="O668" s="22">
        <v>416.67</v>
      </c>
      <c r="P668" s="23">
        <v>416.67</v>
      </c>
    </row>
    <row r="669" spans="1:16" ht="11.25" customHeight="1" x14ac:dyDescent="0.2">
      <c r="A669" s="21" t="s">
        <v>44</v>
      </c>
      <c r="B669" s="22">
        <v>1856</v>
      </c>
      <c r="C669" s="22">
        <v>2000</v>
      </c>
      <c r="D669" s="13">
        <f t="shared" si="77"/>
        <v>2000</v>
      </c>
      <c r="E669" s="22">
        <v>500</v>
      </c>
      <c r="F669" s="22"/>
      <c r="G669" s="22">
        <v>500</v>
      </c>
      <c r="H669" s="22"/>
      <c r="I669" s="22">
        <v>500</v>
      </c>
      <c r="J669" s="22"/>
      <c r="K669" s="22">
        <v>500</v>
      </c>
      <c r="L669" s="22"/>
      <c r="M669" s="22"/>
      <c r="N669" s="22"/>
      <c r="O669" s="22"/>
      <c r="P669" s="23"/>
    </row>
    <row r="670" spans="1:16" ht="11.25" customHeight="1" x14ac:dyDescent="0.2">
      <c r="A670" s="21" t="s">
        <v>97</v>
      </c>
      <c r="B670" s="22">
        <v>151143</v>
      </c>
      <c r="C670" s="22">
        <v>120000</v>
      </c>
      <c r="D670" s="13">
        <f t="shared" si="77"/>
        <v>120000</v>
      </c>
      <c r="E670" s="22">
        <v>10000</v>
      </c>
      <c r="F670" s="22">
        <v>10000</v>
      </c>
      <c r="G670" s="22">
        <v>10000</v>
      </c>
      <c r="H670" s="22">
        <v>10000</v>
      </c>
      <c r="I670" s="22">
        <v>10000</v>
      </c>
      <c r="J670" s="22">
        <v>10000</v>
      </c>
      <c r="K670" s="22">
        <v>10000</v>
      </c>
      <c r="L670" s="22">
        <v>10000</v>
      </c>
      <c r="M670" s="22">
        <v>10000</v>
      </c>
      <c r="N670" s="22">
        <v>10000</v>
      </c>
      <c r="O670" s="22">
        <v>10000</v>
      </c>
      <c r="P670" s="23">
        <v>10000</v>
      </c>
    </row>
    <row r="671" spans="1:16" ht="11.25" customHeight="1" x14ac:dyDescent="0.2">
      <c r="A671" s="21" t="s">
        <v>92</v>
      </c>
      <c r="B671" s="22">
        <v>3364</v>
      </c>
      <c r="C671" s="22"/>
      <c r="D671" s="13">
        <f t="shared" si="77"/>
        <v>0</v>
      </c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3"/>
    </row>
    <row r="672" spans="1:16" s="20" customFormat="1" ht="11.25" customHeight="1" x14ac:dyDescent="0.2">
      <c r="A672" s="17" t="s">
        <v>212</v>
      </c>
      <c r="B672" s="26">
        <v>0</v>
      </c>
      <c r="C672" s="27"/>
      <c r="D672" s="14">
        <f t="shared" si="77"/>
        <v>0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9"/>
    </row>
    <row r="673" spans="1:16" ht="11.25" customHeight="1" x14ac:dyDescent="0.2">
      <c r="A673" s="21" t="s">
        <v>30</v>
      </c>
      <c r="B673" s="22">
        <v>0</v>
      </c>
      <c r="C673" s="22"/>
      <c r="D673" s="13">
        <f t="shared" si="77"/>
        <v>0</v>
      </c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3"/>
    </row>
    <row r="674" spans="1:16" ht="11.25" customHeight="1" x14ac:dyDescent="0.2">
      <c r="A674" s="21" t="s">
        <v>31</v>
      </c>
      <c r="B674" s="22">
        <v>0</v>
      </c>
      <c r="C674" s="22"/>
      <c r="D674" s="13">
        <f t="shared" si="77"/>
        <v>0</v>
      </c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3"/>
    </row>
    <row r="675" spans="1:16" s="20" customFormat="1" x14ac:dyDescent="0.2">
      <c r="A675" s="17" t="s">
        <v>213</v>
      </c>
      <c r="B675" s="26">
        <v>1624</v>
      </c>
      <c r="C675" s="27">
        <f>SUM(C676:C677)</f>
        <v>30000</v>
      </c>
      <c r="D675" s="14">
        <f t="shared" ref="D675:D709" si="83">SUM(E675:P675)</f>
        <v>30000</v>
      </c>
      <c r="E675" s="18">
        <f>SUM(E676:E677)</f>
        <v>11500</v>
      </c>
      <c r="F675" s="18">
        <f t="shared" ref="F675:P675" si="84">SUM(F676:F677)</f>
        <v>0</v>
      </c>
      <c r="G675" s="18">
        <f t="shared" si="84"/>
        <v>10000</v>
      </c>
      <c r="H675" s="18">
        <f t="shared" si="84"/>
        <v>0</v>
      </c>
      <c r="I675" s="18">
        <f t="shared" si="84"/>
        <v>8500</v>
      </c>
      <c r="J675" s="18">
        <f t="shared" si="84"/>
        <v>0</v>
      </c>
      <c r="K675" s="18">
        <f t="shared" si="84"/>
        <v>0</v>
      </c>
      <c r="L675" s="18">
        <f t="shared" si="84"/>
        <v>0</v>
      </c>
      <c r="M675" s="18">
        <f t="shared" si="84"/>
        <v>0</v>
      </c>
      <c r="N675" s="18">
        <f t="shared" si="84"/>
        <v>0</v>
      </c>
      <c r="O675" s="18">
        <f t="shared" si="84"/>
        <v>0</v>
      </c>
      <c r="P675" s="19">
        <f t="shared" si="84"/>
        <v>0</v>
      </c>
    </row>
    <row r="676" spans="1:16" ht="11.25" customHeight="1" x14ac:dyDescent="0.2">
      <c r="A676" s="21" t="s">
        <v>44</v>
      </c>
      <c r="B676" s="22">
        <v>1624</v>
      </c>
      <c r="C676" s="22">
        <v>1500</v>
      </c>
      <c r="D676" s="13">
        <f t="shared" si="83"/>
        <v>1500</v>
      </c>
      <c r="E676" s="22">
        <v>1500</v>
      </c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3"/>
    </row>
    <row r="677" spans="1:16" ht="11.25" customHeight="1" x14ac:dyDescent="0.2">
      <c r="A677" s="21" t="s">
        <v>174</v>
      </c>
      <c r="B677" s="22"/>
      <c r="C677" s="22">
        <v>28500</v>
      </c>
      <c r="D677" s="13">
        <f t="shared" si="83"/>
        <v>28500</v>
      </c>
      <c r="E677" s="22">
        <v>10000</v>
      </c>
      <c r="F677" s="22"/>
      <c r="G677" s="22">
        <v>10000</v>
      </c>
      <c r="H677" s="22"/>
      <c r="I677" s="22">
        <v>8500</v>
      </c>
      <c r="J677" s="22"/>
      <c r="K677" s="22"/>
      <c r="L677" s="22"/>
      <c r="M677" s="22"/>
      <c r="N677" s="22"/>
      <c r="O677" s="22"/>
      <c r="P677" s="23"/>
    </row>
    <row r="678" spans="1:16" s="20" customFormat="1" x14ac:dyDescent="0.2">
      <c r="A678" s="17" t="s">
        <v>214</v>
      </c>
      <c r="B678" s="26">
        <v>969340</v>
      </c>
      <c r="C678" s="27">
        <f>SUM(C679)</f>
        <v>892000</v>
      </c>
      <c r="D678" s="14">
        <f t="shared" si="83"/>
        <v>892000</v>
      </c>
      <c r="E678" s="18">
        <f>SUM(E679)</f>
        <v>0</v>
      </c>
      <c r="F678" s="18">
        <f t="shared" ref="F678:P678" si="85">SUM(F679)</f>
        <v>892000</v>
      </c>
      <c r="G678" s="18">
        <f t="shared" si="85"/>
        <v>0</v>
      </c>
      <c r="H678" s="18">
        <f t="shared" si="85"/>
        <v>0</v>
      </c>
      <c r="I678" s="18">
        <f t="shared" si="85"/>
        <v>0</v>
      </c>
      <c r="J678" s="18">
        <f t="shared" si="85"/>
        <v>0</v>
      </c>
      <c r="K678" s="18">
        <f t="shared" si="85"/>
        <v>0</v>
      </c>
      <c r="L678" s="18">
        <f t="shared" si="85"/>
        <v>0</v>
      </c>
      <c r="M678" s="18">
        <f t="shared" si="85"/>
        <v>0</v>
      </c>
      <c r="N678" s="18">
        <f t="shared" si="85"/>
        <v>0</v>
      </c>
      <c r="O678" s="18">
        <f t="shared" si="85"/>
        <v>0</v>
      </c>
      <c r="P678" s="19">
        <f t="shared" si="85"/>
        <v>0</v>
      </c>
    </row>
    <row r="679" spans="1:16" ht="11.25" customHeight="1" x14ac:dyDescent="0.2">
      <c r="A679" s="21" t="s">
        <v>55</v>
      </c>
      <c r="B679" s="22">
        <v>969340</v>
      </c>
      <c r="C679" s="22">
        <f>903000-11000</f>
        <v>892000</v>
      </c>
      <c r="D679" s="13">
        <f t="shared" si="83"/>
        <v>892000</v>
      </c>
      <c r="E679" s="22"/>
      <c r="F679" s="22">
        <v>892000</v>
      </c>
      <c r="G679" s="22"/>
      <c r="H679" s="22"/>
      <c r="I679" s="22"/>
      <c r="J679" s="22"/>
      <c r="K679" s="22"/>
      <c r="L679" s="22"/>
      <c r="M679" s="22"/>
      <c r="N679" s="22"/>
      <c r="O679" s="22"/>
      <c r="P679" s="23"/>
    </row>
    <row r="680" spans="1:16" s="20" customFormat="1" ht="11.25" customHeight="1" x14ac:dyDescent="0.2">
      <c r="A680" s="17" t="s">
        <v>215</v>
      </c>
      <c r="B680" s="26">
        <v>1735260</v>
      </c>
      <c r="C680" s="27"/>
      <c r="D680" s="14">
        <f t="shared" si="83"/>
        <v>0</v>
      </c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9"/>
    </row>
    <row r="681" spans="1:16" ht="11.25" customHeight="1" x14ac:dyDescent="0.2">
      <c r="A681" s="21" t="s">
        <v>216</v>
      </c>
      <c r="B681" s="22">
        <v>1735260</v>
      </c>
      <c r="C681" s="22">
        <v>0</v>
      </c>
      <c r="D681" s="13">
        <f t="shared" si="83"/>
        <v>0</v>
      </c>
      <c r="E681" s="22">
        <v>0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3">
        <v>0</v>
      </c>
    </row>
    <row r="682" spans="1:16" s="31" customFormat="1" x14ac:dyDescent="0.2">
      <c r="A682" s="17" t="s">
        <v>217</v>
      </c>
      <c r="B682" s="13"/>
      <c r="C682" s="18">
        <f>+C683</f>
        <v>10000</v>
      </c>
      <c r="D682" s="18">
        <f t="shared" si="83"/>
        <v>10000</v>
      </c>
      <c r="E682" s="18">
        <f>+E683</f>
        <v>1000</v>
      </c>
      <c r="F682" s="18">
        <f t="shared" ref="F682:P682" si="86">+F683</f>
        <v>1000</v>
      </c>
      <c r="G682" s="18">
        <f t="shared" si="86"/>
        <v>1000</v>
      </c>
      <c r="H682" s="18">
        <f t="shared" si="86"/>
        <v>1000</v>
      </c>
      <c r="I682" s="18">
        <f t="shared" si="86"/>
        <v>1000</v>
      </c>
      <c r="J682" s="18">
        <f t="shared" si="86"/>
        <v>1000</v>
      </c>
      <c r="K682" s="18">
        <f t="shared" si="86"/>
        <v>1000</v>
      </c>
      <c r="L682" s="18">
        <f t="shared" si="86"/>
        <v>1000</v>
      </c>
      <c r="M682" s="18">
        <f t="shared" si="86"/>
        <v>1000</v>
      </c>
      <c r="N682" s="18">
        <f t="shared" si="86"/>
        <v>1000</v>
      </c>
      <c r="O682" s="18">
        <f t="shared" si="86"/>
        <v>0</v>
      </c>
      <c r="P682" s="19">
        <f t="shared" si="86"/>
        <v>0</v>
      </c>
    </row>
    <row r="683" spans="1:16" x14ac:dyDescent="0.2">
      <c r="A683" s="21" t="s">
        <v>55</v>
      </c>
      <c r="B683" s="22"/>
      <c r="C683" s="22">
        <v>10000</v>
      </c>
      <c r="D683" s="13">
        <f t="shared" si="83"/>
        <v>10000</v>
      </c>
      <c r="E683" s="22">
        <v>1000</v>
      </c>
      <c r="F683" s="22">
        <v>1000</v>
      </c>
      <c r="G683" s="22">
        <v>1000</v>
      </c>
      <c r="H683" s="22">
        <v>1000</v>
      </c>
      <c r="I683" s="22">
        <v>1000</v>
      </c>
      <c r="J683" s="22">
        <v>1000</v>
      </c>
      <c r="K683" s="22">
        <v>1000</v>
      </c>
      <c r="L683" s="22">
        <v>1000</v>
      </c>
      <c r="M683" s="22">
        <v>1000</v>
      </c>
      <c r="N683" s="22">
        <v>1000</v>
      </c>
      <c r="O683" s="22"/>
      <c r="P683" s="23"/>
    </row>
    <row r="684" spans="1:16" s="31" customFormat="1" x14ac:dyDescent="0.2">
      <c r="A684" s="17" t="s">
        <v>218</v>
      </c>
      <c r="B684" s="13"/>
      <c r="C684" s="18">
        <f>+C685</f>
        <v>1000</v>
      </c>
      <c r="D684" s="14">
        <f t="shared" si="83"/>
        <v>1000</v>
      </c>
      <c r="E684" s="18">
        <f>+E685</f>
        <v>1000</v>
      </c>
      <c r="F684" s="18">
        <f t="shared" ref="F684:P684" si="87">+F685</f>
        <v>0</v>
      </c>
      <c r="G684" s="18">
        <f t="shared" si="87"/>
        <v>0</v>
      </c>
      <c r="H684" s="18">
        <f t="shared" si="87"/>
        <v>0</v>
      </c>
      <c r="I684" s="18">
        <f t="shared" si="87"/>
        <v>0</v>
      </c>
      <c r="J684" s="18">
        <f t="shared" si="87"/>
        <v>0</v>
      </c>
      <c r="K684" s="18">
        <f t="shared" si="87"/>
        <v>0</v>
      </c>
      <c r="L684" s="18">
        <f t="shared" si="87"/>
        <v>0</v>
      </c>
      <c r="M684" s="18">
        <f t="shared" si="87"/>
        <v>0</v>
      </c>
      <c r="N684" s="18">
        <f t="shared" si="87"/>
        <v>0</v>
      </c>
      <c r="O684" s="18">
        <f t="shared" si="87"/>
        <v>0</v>
      </c>
      <c r="P684" s="19">
        <f t="shared" si="87"/>
        <v>0</v>
      </c>
    </row>
    <row r="685" spans="1:16" x14ac:dyDescent="0.2">
      <c r="A685" s="21" t="s">
        <v>55</v>
      </c>
      <c r="B685" s="22"/>
      <c r="C685" s="22">
        <v>1000</v>
      </c>
      <c r="D685" s="13">
        <f t="shared" si="83"/>
        <v>1000</v>
      </c>
      <c r="E685" s="22">
        <v>1000</v>
      </c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3"/>
    </row>
    <row r="686" spans="1:16" s="16" customFormat="1" x14ac:dyDescent="0.2">
      <c r="A686" s="12" t="s">
        <v>219</v>
      </c>
      <c r="B686" s="24">
        <v>181187.13</v>
      </c>
      <c r="C686" s="25">
        <f>+C687+C699</f>
        <v>253000</v>
      </c>
      <c r="D686" s="14">
        <f t="shared" si="83"/>
        <v>253000</v>
      </c>
      <c r="E686" s="14">
        <f>+E687+E699</f>
        <v>100450</v>
      </c>
      <c r="F686" s="14">
        <f t="shared" ref="F686:P686" si="88">+F687+F699</f>
        <v>79300</v>
      </c>
      <c r="G686" s="14">
        <f t="shared" si="88"/>
        <v>15550</v>
      </c>
      <c r="H686" s="14">
        <f t="shared" si="88"/>
        <v>11600</v>
      </c>
      <c r="I686" s="14">
        <f t="shared" si="88"/>
        <v>9050</v>
      </c>
      <c r="J686" s="14">
        <f t="shared" si="88"/>
        <v>6100</v>
      </c>
      <c r="K686" s="14">
        <f t="shared" si="88"/>
        <v>7850</v>
      </c>
      <c r="L686" s="14">
        <f t="shared" si="88"/>
        <v>5100</v>
      </c>
      <c r="M686" s="14">
        <f t="shared" si="88"/>
        <v>5700</v>
      </c>
      <c r="N686" s="14">
        <f t="shared" si="88"/>
        <v>4700</v>
      </c>
      <c r="O686" s="14">
        <f t="shared" si="88"/>
        <v>3800</v>
      </c>
      <c r="P686" s="15">
        <f t="shared" si="88"/>
        <v>3800</v>
      </c>
    </row>
    <row r="687" spans="1:16" s="20" customFormat="1" x14ac:dyDescent="0.2">
      <c r="A687" s="17" t="s">
        <v>220</v>
      </c>
      <c r="B687" s="26">
        <v>138587.07</v>
      </c>
      <c r="C687" s="27">
        <f>SUM(C688:C698)</f>
        <v>204000</v>
      </c>
      <c r="D687" s="14">
        <f t="shared" si="83"/>
        <v>204000</v>
      </c>
      <c r="E687" s="18">
        <f>SUM(E688:E698)</f>
        <v>75850</v>
      </c>
      <c r="F687" s="18">
        <f t="shared" ref="F687:P687" si="89">SUM(F688:F698)</f>
        <v>71700</v>
      </c>
      <c r="G687" s="18">
        <f t="shared" si="89"/>
        <v>8450</v>
      </c>
      <c r="H687" s="18">
        <f t="shared" si="89"/>
        <v>9500</v>
      </c>
      <c r="I687" s="18">
        <f t="shared" si="89"/>
        <v>6950</v>
      </c>
      <c r="J687" s="18">
        <f t="shared" si="89"/>
        <v>4200</v>
      </c>
      <c r="K687" s="18">
        <f t="shared" si="89"/>
        <v>5950</v>
      </c>
      <c r="L687" s="18">
        <f t="shared" si="89"/>
        <v>4200</v>
      </c>
      <c r="M687" s="18">
        <f t="shared" si="89"/>
        <v>4900</v>
      </c>
      <c r="N687" s="18">
        <f t="shared" si="89"/>
        <v>4700</v>
      </c>
      <c r="O687" s="18">
        <f t="shared" si="89"/>
        <v>3800</v>
      </c>
      <c r="P687" s="19">
        <f t="shared" si="89"/>
        <v>3800</v>
      </c>
    </row>
    <row r="688" spans="1:16" x14ac:dyDescent="0.2">
      <c r="A688" s="21" t="s">
        <v>15</v>
      </c>
      <c r="B688" s="22">
        <v>1484.47</v>
      </c>
      <c r="C688" s="22">
        <v>2000</v>
      </c>
      <c r="D688" s="13">
        <f t="shared" si="83"/>
        <v>2000</v>
      </c>
      <c r="E688" s="22">
        <v>500</v>
      </c>
      <c r="F688" s="22">
        <v>500</v>
      </c>
      <c r="G688" s="22">
        <v>500</v>
      </c>
      <c r="H688" s="22">
        <v>500</v>
      </c>
      <c r="I688" s="22"/>
      <c r="J688" s="22"/>
      <c r="K688" s="22"/>
      <c r="L688" s="22"/>
      <c r="M688" s="22"/>
      <c r="N688" s="22"/>
      <c r="O688" s="22"/>
      <c r="P688" s="23"/>
    </row>
    <row r="689" spans="1:16" x14ac:dyDescent="0.2">
      <c r="A689" s="21" t="s">
        <v>16</v>
      </c>
      <c r="B689" s="22">
        <v>5112.5199999999995</v>
      </c>
      <c r="C689" s="22">
        <v>5000</v>
      </c>
      <c r="D689" s="13">
        <f t="shared" si="83"/>
        <v>5000</v>
      </c>
      <c r="E689" s="22">
        <v>450</v>
      </c>
      <c r="F689" s="22">
        <v>400</v>
      </c>
      <c r="G689" s="22">
        <v>450</v>
      </c>
      <c r="H689" s="22">
        <v>400</v>
      </c>
      <c r="I689" s="22">
        <v>450</v>
      </c>
      <c r="J689" s="22">
        <v>400</v>
      </c>
      <c r="K689" s="22">
        <v>450</v>
      </c>
      <c r="L689" s="22">
        <v>400</v>
      </c>
      <c r="M689" s="22">
        <v>400</v>
      </c>
      <c r="N689" s="22">
        <v>400</v>
      </c>
      <c r="O689" s="22">
        <v>400</v>
      </c>
      <c r="P689" s="23">
        <v>400</v>
      </c>
    </row>
    <row r="690" spans="1:16" x14ac:dyDescent="0.2">
      <c r="A690" s="21" t="s">
        <v>19</v>
      </c>
      <c r="B690" s="22">
        <v>871.73</v>
      </c>
      <c r="C690" s="22">
        <v>3000</v>
      </c>
      <c r="D690" s="13">
        <f t="shared" si="83"/>
        <v>3000</v>
      </c>
      <c r="E690" s="22">
        <v>500</v>
      </c>
      <c r="F690" s="22"/>
      <c r="G690" s="22">
        <v>500</v>
      </c>
      <c r="H690" s="22"/>
      <c r="I690" s="22">
        <v>500</v>
      </c>
      <c r="J690" s="22"/>
      <c r="K690" s="22">
        <v>500</v>
      </c>
      <c r="L690" s="22"/>
      <c r="M690" s="22">
        <v>500</v>
      </c>
      <c r="N690" s="22">
        <v>500</v>
      </c>
      <c r="O690" s="22"/>
      <c r="P690" s="23"/>
    </row>
    <row r="691" spans="1:16" x14ac:dyDescent="0.2">
      <c r="A691" s="21" t="s">
        <v>20</v>
      </c>
      <c r="B691" s="22">
        <v>0</v>
      </c>
      <c r="C691" s="22">
        <v>5000</v>
      </c>
      <c r="D691" s="13">
        <f t="shared" si="83"/>
        <v>5000</v>
      </c>
      <c r="E691" s="22">
        <v>600</v>
      </c>
      <c r="F691" s="22">
        <v>400</v>
      </c>
      <c r="G691" s="22">
        <v>600</v>
      </c>
      <c r="H691" s="22">
        <v>400</v>
      </c>
      <c r="I691" s="22">
        <v>600</v>
      </c>
      <c r="J691" s="22">
        <v>400</v>
      </c>
      <c r="K691" s="22">
        <v>600</v>
      </c>
      <c r="L691" s="22">
        <v>400</v>
      </c>
      <c r="M691" s="22">
        <v>600</v>
      </c>
      <c r="N691" s="22">
        <v>400</v>
      </c>
      <c r="O691" s="22"/>
      <c r="P691" s="23"/>
    </row>
    <row r="692" spans="1:16" ht="33.75" x14ac:dyDescent="0.2">
      <c r="A692" s="21" t="s">
        <v>24</v>
      </c>
      <c r="B692" s="22">
        <v>25000</v>
      </c>
      <c r="C692" s="22">
        <v>26000</v>
      </c>
      <c r="D692" s="13">
        <f t="shared" si="83"/>
        <v>26000</v>
      </c>
      <c r="E692" s="22">
        <v>2200</v>
      </c>
      <c r="F692" s="22">
        <v>2000</v>
      </c>
      <c r="G692" s="22">
        <v>2200</v>
      </c>
      <c r="H692" s="22">
        <v>2000</v>
      </c>
      <c r="I692" s="22">
        <v>2200</v>
      </c>
      <c r="J692" s="22">
        <v>2200</v>
      </c>
      <c r="K692" s="22">
        <v>2200</v>
      </c>
      <c r="L692" s="22">
        <v>2200</v>
      </c>
      <c r="M692" s="22">
        <v>2200</v>
      </c>
      <c r="N692" s="22">
        <v>2200</v>
      </c>
      <c r="O692" s="22">
        <v>2200</v>
      </c>
      <c r="P692" s="23">
        <v>2200</v>
      </c>
    </row>
    <row r="693" spans="1:16" ht="33.75" x14ac:dyDescent="0.2">
      <c r="A693" s="21" t="s">
        <v>38</v>
      </c>
      <c r="B693" s="22">
        <v>0</v>
      </c>
      <c r="C693" s="22">
        <v>5000</v>
      </c>
      <c r="D693" s="13">
        <f t="shared" si="83"/>
        <v>5000</v>
      </c>
      <c r="E693" s="22">
        <v>2000</v>
      </c>
      <c r="F693" s="22"/>
      <c r="G693" s="22">
        <v>2000</v>
      </c>
      <c r="H693" s="22"/>
      <c r="I693" s="22">
        <v>1000</v>
      </c>
      <c r="J693" s="22"/>
      <c r="K693" s="22"/>
      <c r="L693" s="22"/>
      <c r="M693" s="22"/>
      <c r="N693" s="22"/>
      <c r="O693" s="22"/>
      <c r="P693" s="23"/>
    </row>
    <row r="694" spans="1:16" ht="22.5" x14ac:dyDescent="0.2">
      <c r="A694" s="21" t="s">
        <v>80</v>
      </c>
      <c r="B694" s="22">
        <v>48000</v>
      </c>
      <c r="C694" s="22">
        <v>4000</v>
      </c>
      <c r="D694" s="13">
        <f t="shared" si="83"/>
        <v>4000</v>
      </c>
      <c r="E694" s="22">
        <v>1000</v>
      </c>
      <c r="F694" s="22"/>
      <c r="G694" s="22">
        <v>1000</v>
      </c>
      <c r="H694" s="22"/>
      <c r="I694" s="22">
        <v>1000</v>
      </c>
      <c r="J694" s="22"/>
      <c r="K694" s="22">
        <v>1000</v>
      </c>
      <c r="L694" s="22"/>
      <c r="M694" s="22"/>
      <c r="N694" s="22"/>
      <c r="O694" s="22"/>
      <c r="P694" s="23"/>
    </row>
    <row r="695" spans="1:16" x14ac:dyDescent="0.2">
      <c r="A695" s="21" t="s">
        <v>52</v>
      </c>
      <c r="B695" s="22">
        <v>14291.2</v>
      </c>
      <c r="C695" s="22">
        <v>15000</v>
      </c>
      <c r="D695" s="13">
        <f t="shared" si="83"/>
        <v>15000</v>
      </c>
      <c r="E695" s="22">
        <v>1600</v>
      </c>
      <c r="F695" s="22">
        <v>1400</v>
      </c>
      <c r="G695" s="22">
        <v>1200</v>
      </c>
      <c r="H695" s="22">
        <v>1200</v>
      </c>
      <c r="I695" s="22">
        <v>1200</v>
      </c>
      <c r="J695" s="22">
        <v>1200</v>
      </c>
      <c r="K695" s="22">
        <v>1200</v>
      </c>
      <c r="L695" s="22">
        <v>1200</v>
      </c>
      <c r="M695" s="22">
        <v>1200</v>
      </c>
      <c r="N695" s="22">
        <v>1200</v>
      </c>
      <c r="O695" s="22">
        <v>1200</v>
      </c>
      <c r="P695" s="23">
        <v>1200</v>
      </c>
    </row>
    <row r="696" spans="1:16" x14ac:dyDescent="0.2">
      <c r="A696" s="21" t="s">
        <v>221</v>
      </c>
      <c r="B696" s="22">
        <v>0</v>
      </c>
      <c r="C696" s="22">
        <v>10000</v>
      </c>
      <c r="D696" s="13">
        <f t="shared" si="83"/>
        <v>10000</v>
      </c>
      <c r="E696" s="22">
        <v>5000</v>
      </c>
      <c r="F696" s="22"/>
      <c r="G696" s="22"/>
      <c r="H696" s="22">
        <v>5000</v>
      </c>
      <c r="I696" s="22"/>
      <c r="J696" s="22"/>
      <c r="K696" s="22"/>
      <c r="L696" s="22"/>
      <c r="M696" s="22"/>
      <c r="N696" s="22"/>
      <c r="O696" s="22"/>
      <c r="P696" s="23"/>
    </row>
    <row r="697" spans="1:16" x14ac:dyDescent="0.2">
      <c r="A697" s="21" t="s">
        <v>92</v>
      </c>
      <c r="B697" s="22">
        <v>0</v>
      </c>
      <c r="C697" s="22">
        <v>85000</v>
      </c>
      <c r="D697" s="13">
        <f t="shared" si="83"/>
        <v>85000</v>
      </c>
      <c r="E697" s="22">
        <v>40000</v>
      </c>
      <c r="F697" s="22">
        <v>45000</v>
      </c>
      <c r="G697" s="22"/>
      <c r="H697" s="22"/>
      <c r="I697" s="22"/>
      <c r="J697" s="22"/>
      <c r="K697" s="22"/>
      <c r="L697" s="22"/>
      <c r="M697" s="22"/>
      <c r="N697" s="22"/>
      <c r="O697" s="22"/>
      <c r="P697" s="23"/>
    </row>
    <row r="698" spans="1:16" x14ac:dyDescent="0.2">
      <c r="A698" s="21" t="s">
        <v>60</v>
      </c>
      <c r="B698" s="22">
        <v>43827.149999999994</v>
      </c>
      <c r="C698" s="22">
        <v>44000</v>
      </c>
      <c r="D698" s="13">
        <f t="shared" si="83"/>
        <v>44000</v>
      </c>
      <c r="E698" s="22">
        <v>22000</v>
      </c>
      <c r="F698" s="22">
        <v>22000</v>
      </c>
      <c r="G698" s="22"/>
      <c r="H698" s="22"/>
      <c r="I698" s="22"/>
      <c r="J698" s="22"/>
      <c r="K698" s="22"/>
      <c r="L698" s="22"/>
      <c r="M698" s="22"/>
      <c r="N698" s="22"/>
      <c r="O698" s="22"/>
      <c r="P698" s="23"/>
    </row>
    <row r="699" spans="1:16" s="20" customFormat="1" x14ac:dyDescent="0.2">
      <c r="A699" s="17" t="s">
        <v>222</v>
      </c>
      <c r="B699" s="26">
        <v>42600.06</v>
      </c>
      <c r="C699" s="27">
        <f>SUM(C700:C708)</f>
        <v>49000</v>
      </c>
      <c r="D699" s="18">
        <f t="shared" si="83"/>
        <v>49000</v>
      </c>
      <c r="E699" s="18">
        <f>SUM(E700:E708)</f>
        <v>24600</v>
      </c>
      <c r="F699" s="18">
        <f t="shared" ref="F699:P699" si="90">SUM(F700:F708)</f>
        <v>7600</v>
      </c>
      <c r="G699" s="18">
        <f t="shared" si="90"/>
        <v>7100</v>
      </c>
      <c r="H699" s="18">
        <f t="shared" si="90"/>
        <v>2100</v>
      </c>
      <c r="I699" s="18">
        <f t="shared" si="90"/>
        <v>2100</v>
      </c>
      <c r="J699" s="18">
        <f t="shared" si="90"/>
        <v>1900</v>
      </c>
      <c r="K699" s="18">
        <f t="shared" si="90"/>
        <v>1900</v>
      </c>
      <c r="L699" s="18">
        <f t="shared" si="90"/>
        <v>900</v>
      </c>
      <c r="M699" s="18">
        <f t="shared" si="90"/>
        <v>800</v>
      </c>
      <c r="N699" s="18">
        <f t="shared" si="90"/>
        <v>0</v>
      </c>
      <c r="O699" s="18">
        <f t="shared" si="90"/>
        <v>0</v>
      </c>
      <c r="P699" s="19">
        <f t="shared" si="90"/>
        <v>0</v>
      </c>
    </row>
    <row r="700" spans="1:16" x14ac:dyDescent="0.2">
      <c r="A700" s="21" t="s">
        <v>15</v>
      </c>
      <c r="B700" s="22">
        <v>3754.3700000000003</v>
      </c>
      <c r="C700" s="22">
        <v>2000</v>
      </c>
      <c r="D700" s="14">
        <f t="shared" si="83"/>
        <v>2000</v>
      </c>
      <c r="E700" s="22">
        <v>2000</v>
      </c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3"/>
    </row>
    <row r="701" spans="1:16" x14ac:dyDescent="0.2">
      <c r="A701" s="21" t="s">
        <v>16</v>
      </c>
      <c r="B701" s="22">
        <v>8842.09</v>
      </c>
      <c r="C701" s="22">
        <v>7000</v>
      </c>
      <c r="D701" s="14">
        <f t="shared" si="83"/>
        <v>7000</v>
      </c>
      <c r="E701" s="22">
        <v>1000</v>
      </c>
      <c r="F701" s="22">
        <v>1000</v>
      </c>
      <c r="G701" s="22">
        <v>1000</v>
      </c>
      <c r="H701" s="22">
        <v>1000</v>
      </c>
      <c r="I701" s="22">
        <v>1000</v>
      </c>
      <c r="J701" s="22">
        <v>1000</v>
      </c>
      <c r="K701" s="22">
        <v>1000</v>
      </c>
      <c r="L701" s="22"/>
      <c r="M701" s="22"/>
      <c r="N701" s="22"/>
      <c r="O701" s="22"/>
      <c r="P701" s="23"/>
    </row>
    <row r="702" spans="1:16" ht="33.75" x14ac:dyDescent="0.2">
      <c r="A702" s="21" t="s">
        <v>24</v>
      </c>
      <c r="B702" s="22">
        <v>3100</v>
      </c>
      <c r="C702" s="22">
        <v>8000</v>
      </c>
      <c r="D702" s="14">
        <f t="shared" si="83"/>
        <v>8000</v>
      </c>
      <c r="E702" s="22">
        <v>900</v>
      </c>
      <c r="F702" s="22">
        <v>900</v>
      </c>
      <c r="G702" s="22">
        <v>900</v>
      </c>
      <c r="H702" s="22">
        <v>900</v>
      </c>
      <c r="I702" s="22">
        <v>900</v>
      </c>
      <c r="J702" s="22">
        <v>900</v>
      </c>
      <c r="K702" s="22">
        <v>900</v>
      </c>
      <c r="L702" s="22">
        <v>900</v>
      </c>
      <c r="M702" s="22">
        <v>800</v>
      </c>
      <c r="N702" s="22"/>
      <c r="O702" s="22"/>
      <c r="P702" s="23"/>
    </row>
    <row r="703" spans="1:16" x14ac:dyDescent="0.2">
      <c r="A703" s="21" t="s">
        <v>27</v>
      </c>
      <c r="B703" s="22">
        <v>0</v>
      </c>
      <c r="C703" s="22"/>
      <c r="D703" s="14">
        <f t="shared" si="83"/>
        <v>0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3"/>
    </row>
    <row r="704" spans="1:16" x14ac:dyDescent="0.2">
      <c r="A704" s="21" t="s">
        <v>28</v>
      </c>
      <c r="B704" s="22">
        <v>2332.6</v>
      </c>
      <c r="C704" s="22">
        <v>1000</v>
      </c>
      <c r="D704" s="14">
        <f t="shared" si="83"/>
        <v>1000</v>
      </c>
      <c r="E704" s="22">
        <v>500</v>
      </c>
      <c r="F704" s="22">
        <v>500</v>
      </c>
      <c r="G704" s="22"/>
      <c r="H704" s="22"/>
      <c r="I704" s="22"/>
      <c r="J704" s="22"/>
      <c r="K704" s="22"/>
      <c r="L704" s="22"/>
      <c r="M704" s="22"/>
      <c r="N704" s="22"/>
      <c r="O704" s="22"/>
      <c r="P704" s="23"/>
    </row>
    <row r="705" spans="1:16" ht="22.5" x14ac:dyDescent="0.2">
      <c r="A705" s="21" t="s">
        <v>47</v>
      </c>
      <c r="B705" s="22">
        <v>231</v>
      </c>
      <c r="C705" s="22">
        <v>1000</v>
      </c>
      <c r="D705" s="14">
        <f t="shared" si="83"/>
        <v>1000</v>
      </c>
      <c r="E705" s="22">
        <v>200</v>
      </c>
      <c r="F705" s="22">
        <v>200</v>
      </c>
      <c r="G705" s="22">
        <v>200</v>
      </c>
      <c r="H705" s="22">
        <v>200</v>
      </c>
      <c r="I705" s="22">
        <v>200</v>
      </c>
      <c r="J705" s="22"/>
      <c r="K705" s="22"/>
      <c r="L705" s="22"/>
      <c r="M705" s="22"/>
      <c r="N705" s="22"/>
      <c r="O705" s="22"/>
      <c r="P705" s="23"/>
    </row>
    <row r="706" spans="1:16" x14ac:dyDescent="0.2">
      <c r="A706" s="21" t="s">
        <v>90</v>
      </c>
      <c r="B706" s="22">
        <v>10000</v>
      </c>
      <c r="C706" s="22">
        <v>10000</v>
      </c>
      <c r="D706" s="14">
        <f t="shared" si="83"/>
        <v>10000</v>
      </c>
      <c r="E706" s="22">
        <v>10000</v>
      </c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3"/>
    </row>
    <row r="707" spans="1:16" x14ac:dyDescent="0.2">
      <c r="A707" s="21" t="s">
        <v>60</v>
      </c>
      <c r="B707" s="22">
        <v>13340</v>
      </c>
      <c r="C707" s="22">
        <v>15000</v>
      </c>
      <c r="D707" s="14">
        <f t="shared" si="83"/>
        <v>15000</v>
      </c>
      <c r="E707" s="22">
        <v>5000</v>
      </c>
      <c r="F707" s="22">
        <v>5000</v>
      </c>
      <c r="G707" s="22">
        <v>5000</v>
      </c>
      <c r="H707" s="22"/>
      <c r="I707" s="22"/>
      <c r="J707" s="22"/>
      <c r="K707" s="22"/>
      <c r="L707" s="22"/>
      <c r="M707" s="22"/>
      <c r="N707" s="22"/>
      <c r="O707" s="22"/>
      <c r="P707" s="23"/>
    </row>
    <row r="708" spans="1:16" ht="22.5" x14ac:dyDescent="0.2">
      <c r="A708" s="21" t="s">
        <v>161</v>
      </c>
      <c r="B708" s="22">
        <v>1000</v>
      </c>
      <c r="C708" s="22">
        <v>5000</v>
      </c>
      <c r="D708" s="14">
        <f t="shared" si="83"/>
        <v>5000</v>
      </c>
      <c r="E708" s="22">
        <v>5000</v>
      </c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3"/>
    </row>
    <row r="709" spans="1:16" s="20" customFormat="1" ht="12" thickBot="1" x14ac:dyDescent="0.25">
      <c r="A709" s="40" t="s">
        <v>223</v>
      </c>
      <c r="B709" s="41">
        <v>81420787.019999996</v>
      </c>
      <c r="C709" s="42">
        <f>+C686+C219+C153+C3</f>
        <v>79744150</v>
      </c>
      <c r="D709" s="18">
        <f t="shared" si="83"/>
        <v>79744149.999999985</v>
      </c>
      <c r="E709" s="43">
        <f t="shared" ref="E709:P709" si="91">+E686+E219+E153+E3</f>
        <v>6318202.6866666665</v>
      </c>
      <c r="F709" s="43">
        <f t="shared" si="91"/>
        <v>5871472.4866666663</v>
      </c>
      <c r="G709" s="43">
        <f t="shared" si="91"/>
        <v>9943505.8266666681</v>
      </c>
      <c r="H709" s="43">
        <f t="shared" si="91"/>
        <v>5180772.4866666663</v>
      </c>
      <c r="I709" s="43">
        <f t="shared" si="91"/>
        <v>4996122.4866666663</v>
      </c>
      <c r="J709" s="43">
        <f t="shared" si="91"/>
        <v>4903922.4866666663</v>
      </c>
      <c r="K709" s="43">
        <f t="shared" si="91"/>
        <v>9324755.8166666664</v>
      </c>
      <c r="L709" s="43">
        <f t="shared" si="91"/>
        <v>4833222.4866666663</v>
      </c>
      <c r="M709" s="43">
        <f t="shared" si="91"/>
        <v>4713372.4866666663</v>
      </c>
      <c r="N709" s="43">
        <f t="shared" si="91"/>
        <v>4641872.4866666663</v>
      </c>
      <c r="O709" s="43">
        <f t="shared" si="91"/>
        <v>9156205.8166666664</v>
      </c>
      <c r="P709" s="44">
        <f t="shared" si="91"/>
        <v>9860722.4466666672</v>
      </c>
    </row>
    <row r="710" spans="1:16" x14ac:dyDescent="0.2">
      <c r="A710" s="45"/>
      <c r="B710" s="46"/>
      <c r="C710" s="46"/>
      <c r="D710" s="47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6"/>
    </row>
    <row r="711" spans="1:16" x14ac:dyDescent="0.2">
      <c r="A711" s="45"/>
      <c r="B711" s="5"/>
      <c r="C711" s="5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6"/>
    </row>
    <row r="712" spans="1:16" ht="12" thickBot="1" x14ac:dyDescent="0.25">
      <c r="A712" s="48" t="s">
        <v>224</v>
      </c>
      <c r="B712" s="49"/>
      <c r="C712" s="49">
        <v>79744150</v>
      </c>
      <c r="D712" s="50">
        <f>+D709-C712</f>
        <v>0</v>
      </c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1"/>
    </row>
    <row r="713" spans="1:16" x14ac:dyDescent="0.2">
      <c r="C713" s="53">
        <f>+C712-C709</f>
        <v>0</v>
      </c>
    </row>
  </sheetData>
  <autoFilter ref="A2:P709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5" scale="7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 PROGRAMA</vt:lpstr>
      <vt:lpstr>'POR PROGRAMA'!Área_de_impresión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ariadna Andrade</cp:lastModifiedBy>
  <cp:lastPrinted>2019-10-03T20:30:18Z</cp:lastPrinted>
  <dcterms:created xsi:type="dcterms:W3CDTF">2019-01-07T21:33:00Z</dcterms:created>
  <dcterms:modified xsi:type="dcterms:W3CDTF">2022-03-29T05:47:23Z</dcterms:modified>
</cp:coreProperties>
</file>