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TRANSPARENCIA  ESTATAL CUARTO TRIMESTRE 2022\4to.TRIMESTRE TRANSPARENCIA 2022\ARTICULO 21\Planes o programas con indicadores de gestion\4TO. TRIMESTRE 2022\"/>
    </mc:Choice>
  </mc:AlternateContent>
  <xr:revisionPtr revIDLastSave="0" documentId="8_{D1DF47E1-948B-471C-AAB1-352C82D2E8CB}" xr6:coauthVersionLast="47" xr6:coauthVersionMax="47" xr10:uidLastSave="{00000000-0000-0000-0000-000000000000}"/>
  <bookViews>
    <workbookView xWindow="-120" yWindow="-120" windowWidth="29040" windowHeight="16440" tabRatio="846" xr2:uid="{00000000-000D-0000-FFFF-FFFF00000000}"/>
  </bookViews>
  <sheets>
    <sheet name="SUB ADMINISTRATIVA" sheetId="7" r:id="rId1"/>
    <sheet name="SUB ASUNTOS JURÍDICOS" sheetId="6" r:id="rId2"/>
    <sheet name="SUB TÉCNICA " sheetId="5" r:id="rId3"/>
    <sheet name="SUB PROGRAMAS SOCIALES" sheetId="1" r:id="rId4"/>
  </sheets>
  <definedNames>
    <definedName name="_xlnm._FilterDatabase" localSheetId="3" hidden="1">'SUB PROGRAMAS SOCIALES'!$A$6:$U$6</definedName>
    <definedName name="_xlnm._FilterDatabase" localSheetId="2" hidden="1">'SUB TÉCNICA '!$A$6:$U$52</definedName>
    <definedName name="_xlnm.Print_Area" localSheetId="0">'SUB ADMINISTRATIVA'!$A$1:$U$267</definedName>
    <definedName name="_xlnm.Print_Area" localSheetId="1">'SUB ASUNTOS JURÍDICOS'!$A$1:$U$77</definedName>
    <definedName name="_xlnm.Print_Area" localSheetId="3">'SUB PROGRAMAS SOCIALES'!$A$1:$U$312</definedName>
    <definedName name="_xlnm.Print_Area" localSheetId="2">'SUB TÉCNICA '!$A$1:$U$62</definedName>
    <definedName name="_xlnm.Print_Titles" localSheetId="1">'SUB ASUNTOS JURÍDICOS'!$1:$6</definedName>
    <definedName name="_xlnm.Print_Titles" localSheetId="3">'SUB PROGRAMAS SOCIALES'!$1:$6</definedName>
    <definedName name="_xlnm.Print_Titles" localSheetId="2">'SUB TÉCNICA 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98" i="1" l="1"/>
  <c r="S162" i="1"/>
  <c r="S140" i="1"/>
  <c r="S24" i="1"/>
  <c r="S16" i="6"/>
  <c r="T158" i="1"/>
  <c r="T40" i="5"/>
  <c r="T41" i="5"/>
  <c r="T42" i="5"/>
  <c r="T43" i="5"/>
  <c r="T44" i="5"/>
  <c r="T45" i="5"/>
  <c r="T46" i="5"/>
  <c r="T47" i="5"/>
  <c r="T48" i="5"/>
  <c r="T49" i="5"/>
  <c r="T50" i="5"/>
  <c r="T39" i="5"/>
  <c r="P40" i="5"/>
  <c r="P41" i="5"/>
  <c r="P42" i="5"/>
  <c r="P43" i="5"/>
  <c r="P44" i="5"/>
  <c r="P45" i="5"/>
  <c r="P46" i="5"/>
  <c r="P47" i="5"/>
  <c r="P48" i="5"/>
  <c r="P49" i="5"/>
  <c r="P50" i="5"/>
  <c r="P39" i="5"/>
  <c r="L40" i="5"/>
  <c r="L41" i="5"/>
  <c r="L42" i="5"/>
  <c r="L43" i="5"/>
  <c r="L44" i="5"/>
  <c r="L45" i="5"/>
  <c r="L46" i="5"/>
  <c r="L47" i="5"/>
  <c r="L48" i="5"/>
  <c r="L49" i="5"/>
  <c r="L50" i="5"/>
  <c r="L39" i="5"/>
  <c r="H40" i="5"/>
  <c r="U40" i="5"/>
  <c r="H41" i="5"/>
  <c r="U41" i="5"/>
  <c r="H42" i="5"/>
  <c r="H43" i="5"/>
  <c r="U43" i="5" s="1"/>
  <c r="H44" i="5"/>
  <c r="U44" i="5" s="1"/>
  <c r="H45" i="5"/>
  <c r="U45" i="5"/>
  <c r="H46" i="5"/>
  <c r="H47" i="5"/>
  <c r="U47" i="5" s="1"/>
  <c r="H48" i="5"/>
  <c r="U48" i="5" s="1"/>
  <c r="H49" i="5"/>
  <c r="U49" i="5" s="1"/>
  <c r="H50" i="5"/>
  <c r="U50" i="5" s="1"/>
  <c r="H39" i="5"/>
  <c r="U39" i="5" s="1"/>
  <c r="U46" i="5"/>
  <c r="U42" i="5"/>
  <c r="T126" i="1"/>
  <c r="T125" i="1"/>
  <c r="P126" i="1"/>
  <c r="P125" i="1"/>
  <c r="L126" i="1"/>
  <c r="L125" i="1"/>
  <c r="H126" i="1"/>
  <c r="H125" i="1"/>
  <c r="T124" i="1"/>
  <c r="T123" i="1"/>
  <c r="P124" i="1"/>
  <c r="P123" i="1"/>
  <c r="L124" i="1"/>
  <c r="L123" i="1"/>
  <c r="H124" i="1"/>
  <c r="H123" i="1"/>
  <c r="T122" i="1"/>
  <c r="T121" i="1"/>
  <c r="P122" i="1"/>
  <c r="P121" i="1"/>
  <c r="L122" i="1"/>
  <c r="L121" i="1"/>
  <c r="H122" i="1"/>
  <c r="H121" i="1"/>
  <c r="H120" i="1"/>
  <c r="L120" i="1"/>
  <c r="P120" i="1"/>
  <c r="T119" i="1"/>
  <c r="T120" i="1"/>
  <c r="P119" i="1"/>
  <c r="L119" i="1"/>
  <c r="H119" i="1"/>
  <c r="T118" i="1"/>
  <c r="T117" i="1"/>
  <c r="P118" i="1"/>
  <c r="P117" i="1"/>
  <c r="L118" i="1"/>
  <c r="L117" i="1"/>
  <c r="H118" i="1"/>
  <c r="H117" i="1"/>
  <c r="T116" i="1"/>
  <c r="T115" i="1"/>
  <c r="P116" i="1"/>
  <c r="P115" i="1"/>
  <c r="L116" i="1"/>
  <c r="L115" i="1"/>
  <c r="H116" i="1"/>
  <c r="H115" i="1"/>
  <c r="T70" i="1"/>
  <c r="T69" i="1"/>
  <c r="U69" i="1" s="1"/>
  <c r="P69" i="1"/>
  <c r="L69" i="1"/>
  <c r="H69" i="1"/>
  <c r="T56" i="5"/>
  <c r="P56" i="5"/>
  <c r="H56" i="5"/>
  <c r="L56" i="5"/>
  <c r="T55" i="5"/>
  <c r="P55" i="5"/>
  <c r="L55" i="5"/>
  <c r="H55" i="5"/>
  <c r="T54" i="5"/>
  <c r="P54" i="5"/>
  <c r="H54" i="5"/>
  <c r="T53" i="5"/>
  <c r="P53" i="5"/>
  <c r="L53" i="5"/>
  <c r="H53" i="5"/>
  <c r="T212" i="1"/>
  <c r="T211" i="1"/>
  <c r="P212" i="1"/>
  <c r="P211" i="1"/>
  <c r="L212" i="1"/>
  <c r="L211" i="1"/>
  <c r="H212" i="1"/>
  <c r="H211" i="1"/>
  <c r="T88" i="1"/>
  <c r="T87" i="1"/>
  <c r="P88" i="1"/>
  <c r="P87" i="1"/>
  <c r="L88" i="1"/>
  <c r="L87" i="1"/>
  <c r="H88" i="1"/>
  <c r="H87" i="1"/>
  <c r="L54" i="5"/>
  <c r="T76" i="1"/>
  <c r="P76" i="1"/>
  <c r="L76" i="1"/>
  <c r="H76" i="1"/>
  <c r="H47" i="7"/>
  <c r="L47" i="7"/>
  <c r="P47" i="7"/>
  <c r="T47" i="7"/>
  <c r="U47" i="7"/>
  <c r="H46" i="7"/>
  <c r="L46" i="7"/>
  <c r="P46" i="7"/>
  <c r="T46" i="7"/>
  <c r="H45" i="7"/>
  <c r="L45" i="7"/>
  <c r="P45" i="7"/>
  <c r="T45" i="7"/>
  <c r="H44" i="7"/>
  <c r="L44" i="7"/>
  <c r="P44" i="7"/>
  <c r="T44" i="7"/>
  <c r="H43" i="7"/>
  <c r="L43" i="7"/>
  <c r="P43" i="7"/>
  <c r="T43" i="7"/>
  <c r="H42" i="7"/>
  <c r="L42" i="7"/>
  <c r="P42" i="7"/>
  <c r="T42" i="7"/>
  <c r="H41" i="7"/>
  <c r="L41" i="7"/>
  <c r="P41" i="7"/>
  <c r="T41" i="7"/>
  <c r="H40" i="7"/>
  <c r="L40" i="7"/>
  <c r="P40" i="7"/>
  <c r="T40" i="7"/>
  <c r="H39" i="7"/>
  <c r="L39" i="7"/>
  <c r="P39" i="7"/>
  <c r="T39" i="7"/>
  <c r="H38" i="7"/>
  <c r="L38" i="7"/>
  <c r="P38" i="7"/>
  <c r="T38" i="7"/>
  <c r="H37" i="7"/>
  <c r="L37" i="7"/>
  <c r="P37" i="7"/>
  <c r="T37" i="7"/>
  <c r="H36" i="7"/>
  <c r="L36" i="7"/>
  <c r="P36" i="7"/>
  <c r="T36" i="7"/>
  <c r="H35" i="7"/>
  <c r="L35" i="7"/>
  <c r="P35" i="7"/>
  <c r="T35" i="7"/>
  <c r="H34" i="7"/>
  <c r="L34" i="7"/>
  <c r="P34" i="7"/>
  <c r="T34" i="7"/>
  <c r="H33" i="7"/>
  <c r="L33" i="7"/>
  <c r="P33" i="7"/>
  <c r="T33" i="7"/>
  <c r="H32" i="7"/>
  <c r="L32" i="7"/>
  <c r="P32" i="7"/>
  <c r="T32" i="7"/>
  <c r="H31" i="7"/>
  <c r="L31" i="7"/>
  <c r="P31" i="7"/>
  <c r="T31" i="7"/>
  <c r="H30" i="7"/>
  <c r="L30" i="7"/>
  <c r="P30" i="7"/>
  <c r="T30" i="7"/>
  <c r="H29" i="7"/>
  <c r="L29" i="7"/>
  <c r="P29" i="7"/>
  <c r="T29" i="7"/>
  <c r="H28" i="7"/>
  <c r="L28" i="7"/>
  <c r="P28" i="7"/>
  <c r="T28" i="7"/>
  <c r="H27" i="7"/>
  <c r="L27" i="7"/>
  <c r="P27" i="7"/>
  <c r="T27" i="7"/>
  <c r="H26" i="7"/>
  <c r="L26" i="7"/>
  <c r="P26" i="7"/>
  <c r="T26" i="7"/>
  <c r="H25" i="7"/>
  <c r="L25" i="7"/>
  <c r="P25" i="7"/>
  <c r="T25" i="7"/>
  <c r="H24" i="7"/>
  <c r="L24" i="7"/>
  <c r="P24" i="7"/>
  <c r="T24" i="7"/>
  <c r="H23" i="7"/>
  <c r="L23" i="7"/>
  <c r="P23" i="7"/>
  <c r="T23" i="7"/>
  <c r="H22" i="7"/>
  <c r="L22" i="7"/>
  <c r="P22" i="7"/>
  <c r="T22" i="7"/>
  <c r="H21" i="7"/>
  <c r="L21" i="7"/>
  <c r="P21" i="7"/>
  <c r="T21" i="7"/>
  <c r="H20" i="7"/>
  <c r="L20" i="7"/>
  <c r="P20" i="7"/>
  <c r="T20" i="7"/>
  <c r="H19" i="7"/>
  <c r="L19" i="7"/>
  <c r="P19" i="7"/>
  <c r="T19" i="7"/>
  <c r="H18" i="7"/>
  <c r="L18" i="7"/>
  <c r="P18" i="7"/>
  <c r="T18" i="7"/>
  <c r="H17" i="7"/>
  <c r="L17" i="7"/>
  <c r="P17" i="7"/>
  <c r="T17" i="7"/>
  <c r="H16" i="7"/>
  <c r="L16" i="7"/>
  <c r="P16" i="7"/>
  <c r="T16" i="7"/>
  <c r="H15" i="7"/>
  <c r="L15" i="7"/>
  <c r="P15" i="7"/>
  <c r="T15" i="7"/>
  <c r="H14" i="7"/>
  <c r="L14" i="7"/>
  <c r="P14" i="7"/>
  <c r="T14" i="7"/>
  <c r="H13" i="7"/>
  <c r="L13" i="7"/>
  <c r="P13" i="7"/>
  <c r="T13" i="7"/>
  <c r="H12" i="7"/>
  <c r="P12" i="7"/>
  <c r="T12" i="7"/>
  <c r="H11" i="7"/>
  <c r="L11" i="7"/>
  <c r="P11" i="7"/>
  <c r="T11" i="7"/>
  <c r="H10" i="7"/>
  <c r="L10" i="7"/>
  <c r="P10" i="7"/>
  <c r="T10" i="7"/>
  <c r="H9" i="7"/>
  <c r="L9" i="7"/>
  <c r="P9" i="7"/>
  <c r="T9" i="7"/>
  <c r="H8" i="7"/>
  <c r="L8" i="7"/>
  <c r="P8" i="7"/>
  <c r="T8" i="7"/>
  <c r="H49" i="1"/>
  <c r="L49" i="1"/>
  <c r="P49" i="1"/>
  <c r="T49" i="1"/>
  <c r="H50" i="1"/>
  <c r="L50" i="1"/>
  <c r="P50" i="1"/>
  <c r="T50" i="1"/>
  <c r="T238" i="1"/>
  <c r="P238" i="1"/>
  <c r="L238" i="1"/>
  <c r="H238" i="1"/>
  <c r="T237" i="1"/>
  <c r="P237" i="1"/>
  <c r="L237" i="1"/>
  <c r="H237" i="1"/>
  <c r="T246" i="1"/>
  <c r="P246" i="1"/>
  <c r="L246" i="1"/>
  <c r="H246" i="1"/>
  <c r="T245" i="1"/>
  <c r="P245" i="1"/>
  <c r="L245" i="1"/>
  <c r="H245" i="1"/>
  <c r="T254" i="1"/>
  <c r="P254" i="1"/>
  <c r="L254" i="1"/>
  <c r="H254" i="1"/>
  <c r="T253" i="1"/>
  <c r="P253" i="1"/>
  <c r="L253" i="1"/>
  <c r="H253" i="1"/>
  <c r="T250" i="1"/>
  <c r="P250" i="1"/>
  <c r="L250" i="1"/>
  <c r="H250" i="1"/>
  <c r="T249" i="1"/>
  <c r="P249" i="1"/>
  <c r="L249" i="1"/>
  <c r="H249" i="1"/>
  <c r="T252" i="1"/>
  <c r="P252" i="1"/>
  <c r="L252" i="1"/>
  <c r="H252" i="1"/>
  <c r="T251" i="1"/>
  <c r="P251" i="1"/>
  <c r="L251" i="1"/>
  <c r="H251" i="1"/>
  <c r="L272" i="1"/>
  <c r="T14" i="5"/>
  <c r="P14" i="5"/>
  <c r="L14" i="5"/>
  <c r="H14" i="5"/>
  <c r="T13" i="5"/>
  <c r="P13" i="5"/>
  <c r="L13" i="5"/>
  <c r="H13" i="5"/>
  <c r="T12" i="5"/>
  <c r="P12" i="5"/>
  <c r="L12" i="5"/>
  <c r="H12" i="5"/>
  <c r="T11" i="5"/>
  <c r="P11" i="5"/>
  <c r="L11" i="5"/>
  <c r="H11" i="5"/>
  <c r="T10" i="5"/>
  <c r="P10" i="5"/>
  <c r="L10" i="5"/>
  <c r="H10" i="5"/>
  <c r="T9" i="5"/>
  <c r="P9" i="5"/>
  <c r="L9" i="5"/>
  <c r="H9" i="5"/>
  <c r="T8" i="5"/>
  <c r="P8" i="5"/>
  <c r="L8" i="5"/>
  <c r="H8" i="5"/>
  <c r="T7" i="5"/>
  <c r="P7" i="5"/>
  <c r="L7" i="5"/>
  <c r="H7" i="5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71" i="1"/>
  <c r="P72" i="1"/>
  <c r="P73" i="1"/>
  <c r="P74" i="1"/>
  <c r="P75" i="1"/>
  <c r="P77" i="1"/>
  <c r="P78" i="1"/>
  <c r="P79" i="1"/>
  <c r="P80" i="1"/>
  <c r="P81" i="1"/>
  <c r="P82" i="1"/>
  <c r="P83" i="1"/>
  <c r="P84" i="1"/>
  <c r="P85" i="1"/>
  <c r="P86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9" i="1"/>
  <c r="P240" i="1"/>
  <c r="P241" i="1"/>
  <c r="P242" i="1"/>
  <c r="P243" i="1"/>
  <c r="P244" i="1"/>
  <c r="P247" i="1"/>
  <c r="P248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L85" i="1"/>
  <c r="T86" i="1"/>
  <c r="L86" i="1"/>
  <c r="H86" i="1"/>
  <c r="T85" i="1"/>
  <c r="H85" i="1"/>
  <c r="T58" i="5"/>
  <c r="P58" i="5"/>
  <c r="L58" i="5"/>
  <c r="H58" i="5"/>
  <c r="T57" i="5"/>
  <c r="P57" i="5"/>
  <c r="L57" i="5"/>
  <c r="H57" i="5"/>
  <c r="T11" i="1"/>
  <c r="H186" i="1"/>
  <c r="T102" i="1"/>
  <c r="L102" i="1"/>
  <c r="H102" i="1"/>
  <c r="L32" i="5"/>
  <c r="T18" i="5"/>
  <c r="P18" i="5"/>
  <c r="H18" i="5"/>
  <c r="H16" i="5"/>
  <c r="L16" i="5"/>
  <c r="P16" i="5"/>
  <c r="T16" i="5"/>
  <c r="H17" i="5"/>
  <c r="P17" i="5"/>
  <c r="T17" i="5"/>
  <c r="H19" i="5"/>
  <c r="L19" i="5"/>
  <c r="P19" i="5"/>
  <c r="T19" i="5"/>
  <c r="H20" i="5"/>
  <c r="L20" i="5"/>
  <c r="P20" i="5"/>
  <c r="T20" i="5"/>
  <c r="H21" i="5"/>
  <c r="L21" i="5"/>
  <c r="P21" i="5"/>
  <c r="T21" i="5"/>
  <c r="H22" i="5"/>
  <c r="L22" i="5"/>
  <c r="P22" i="5"/>
  <c r="T22" i="5"/>
  <c r="H23" i="5"/>
  <c r="L23" i="5"/>
  <c r="P23" i="5"/>
  <c r="T23" i="5"/>
  <c r="H24" i="5"/>
  <c r="L24" i="5"/>
  <c r="P24" i="5"/>
  <c r="T24" i="5"/>
  <c r="H25" i="5"/>
  <c r="L25" i="5"/>
  <c r="P25" i="5"/>
  <c r="T25" i="5"/>
  <c r="H26" i="5"/>
  <c r="L26" i="5"/>
  <c r="P26" i="5"/>
  <c r="T26" i="5"/>
  <c r="H27" i="5"/>
  <c r="L27" i="5"/>
  <c r="P27" i="5"/>
  <c r="T27" i="5"/>
  <c r="H28" i="5"/>
  <c r="L28" i="5"/>
  <c r="P28" i="5"/>
  <c r="T28" i="5"/>
  <c r="H29" i="5"/>
  <c r="L29" i="5"/>
  <c r="P29" i="5"/>
  <c r="T29" i="5"/>
  <c r="H30" i="5"/>
  <c r="L30" i="5"/>
  <c r="P30" i="5"/>
  <c r="T30" i="5"/>
  <c r="H31" i="5"/>
  <c r="L31" i="5"/>
  <c r="P31" i="5"/>
  <c r="T31" i="5"/>
  <c r="H32" i="5"/>
  <c r="P32" i="5"/>
  <c r="T32" i="5"/>
  <c r="H33" i="5"/>
  <c r="L33" i="5"/>
  <c r="P33" i="5"/>
  <c r="T33" i="5"/>
  <c r="H34" i="5"/>
  <c r="L34" i="5"/>
  <c r="P34" i="5"/>
  <c r="T34" i="5"/>
  <c r="H35" i="5"/>
  <c r="L35" i="5"/>
  <c r="P35" i="5"/>
  <c r="H36" i="5"/>
  <c r="L36" i="5"/>
  <c r="P36" i="5"/>
  <c r="T36" i="5"/>
  <c r="H37" i="5"/>
  <c r="L37" i="5"/>
  <c r="P37" i="5"/>
  <c r="T37" i="5"/>
  <c r="H38" i="5"/>
  <c r="L38" i="5"/>
  <c r="P38" i="5"/>
  <c r="T38" i="5"/>
  <c r="H51" i="5"/>
  <c r="L51" i="5"/>
  <c r="P51" i="5"/>
  <c r="T51" i="5"/>
  <c r="H52" i="5"/>
  <c r="I52" i="5" s="1"/>
  <c r="L52" i="5" s="1"/>
  <c r="U52" i="5" s="1"/>
  <c r="P52" i="5"/>
  <c r="T52" i="5"/>
  <c r="H59" i="5"/>
  <c r="L59" i="5"/>
  <c r="P59" i="5"/>
  <c r="T59" i="5"/>
  <c r="H60" i="5"/>
  <c r="L60" i="5"/>
  <c r="P60" i="5"/>
  <c r="T60" i="5"/>
  <c r="T15" i="5"/>
  <c r="P15" i="5"/>
  <c r="L15" i="5"/>
  <c r="H15" i="5"/>
  <c r="H8" i="6"/>
  <c r="P35" i="6"/>
  <c r="H39" i="6"/>
  <c r="L8" i="6"/>
  <c r="P8" i="6"/>
  <c r="T8" i="6"/>
  <c r="H9" i="6"/>
  <c r="L9" i="6"/>
  <c r="P9" i="6"/>
  <c r="T9" i="6"/>
  <c r="H10" i="6"/>
  <c r="L10" i="6"/>
  <c r="P10" i="6"/>
  <c r="T10" i="6"/>
  <c r="H11" i="6"/>
  <c r="L11" i="6"/>
  <c r="P11" i="6"/>
  <c r="T11" i="6"/>
  <c r="H12" i="6"/>
  <c r="L12" i="6"/>
  <c r="P12" i="6"/>
  <c r="T12" i="6"/>
  <c r="H13" i="6"/>
  <c r="L13" i="6"/>
  <c r="P13" i="6"/>
  <c r="T13" i="6"/>
  <c r="H14" i="6"/>
  <c r="L14" i="6"/>
  <c r="P14" i="6"/>
  <c r="T14" i="6"/>
  <c r="H15" i="6"/>
  <c r="L15" i="6"/>
  <c r="P15" i="6"/>
  <c r="T15" i="6"/>
  <c r="H16" i="6"/>
  <c r="L16" i="6"/>
  <c r="P16" i="6"/>
  <c r="T16" i="6"/>
  <c r="H17" i="6"/>
  <c r="L17" i="6"/>
  <c r="P17" i="6"/>
  <c r="T17" i="6"/>
  <c r="H18" i="6"/>
  <c r="L18" i="6"/>
  <c r="P18" i="6"/>
  <c r="T18" i="6"/>
  <c r="H19" i="6"/>
  <c r="L19" i="6"/>
  <c r="P19" i="6"/>
  <c r="T19" i="6"/>
  <c r="H20" i="6"/>
  <c r="L20" i="6"/>
  <c r="P20" i="6"/>
  <c r="T20" i="6"/>
  <c r="H21" i="6"/>
  <c r="L21" i="6"/>
  <c r="P21" i="6"/>
  <c r="T21" i="6"/>
  <c r="H22" i="6"/>
  <c r="L22" i="6"/>
  <c r="P22" i="6"/>
  <c r="T22" i="6"/>
  <c r="H23" i="6"/>
  <c r="L23" i="6"/>
  <c r="P23" i="6"/>
  <c r="T23" i="6"/>
  <c r="H24" i="6"/>
  <c r="L24" i="6"/>
  <c r="P24" i="6"/>
  <c r="T24" i="6"/>
  <c r="H25" i="6"/>
  <c r="L25" i="6"/>
  <c r="P25" i="6"/>
  <c r="T25" i="6"/>
  <c r="H26" i="6"/>
  <c r="L26" i="6"/>
  <c r="P26" i="6"/>
  <c r="T26" i="6"/>
  <c r="H27" i="6"/>
  <c r="L27" i="6"/>
  <c r="P27" i="6"/>
  <c r="T27" i="6"/>
  <c r="H28" i="6"/>
  <c r="L28" i="6"/>
  <c r="P28" i="6"/>
  <c r="T28" i="6"/>
  <c r="H29" i="6"/>
  <c r="L29" i="6"/>
  <c r="P29" i="6"/>
  <c r="T29" i="6"/>
  <c r="H30" i="6"/>
  <c r="L30" i="6"/>
  <c r="P30" i="6"/>
  <c r="T30" i="6"/>
  <c r="H31" i="6"/>
  <c r="L31" i="6"/>
  <c r="P31" i="6"/>
  <c r="T31" i="6"/>
  <c r="H32" i="6"/>
  <c r="L32" i="6"/>
  <c r="P32" i="6"/>
  <c r="T32" i="6"/>
  <c r="H33" i="6"/>
  <c r="L33" i="6"/>
  <c r="P33" i="6"/>
  <c r="T33" i="6"/>
  <c r="H34" i="6"/>
  <c r="L34" i="6"/>
  <c r="P34" i="6"/>
  <c r="T34" i="6"/>
  <c r="H35" i="6"/>
  <c r="L35" i="6"/>
  <c r="T35" i="6"/>
  <c r="H36" i="6"/>
  <c r="L36" i="6"/>
  <c r="P36" i="6"/>
  <c r="T36" i="6"/>
  <c r="H37" i="6"/>
  <c r="L37" i="6"/>
  <c r="P37" i="6"/>
  <c r="T37" i="6"/>
  <c r="H38" i="6"/>
  <c r="L38" i="6"/>
  <c r="P38" i="6"/>
  <c r="T38" i="6"/>
  <c r="L39" i="6"/>
  <c r="P39" i="6"/>
  <c r="T39" i="6"/>
  <c r="H40" i="6"/>
  <c r="L40" i="6"/>
  <c r="T40" i="6"/>
  <c r="P40" i="6"/>
  <c r="U40" i="6" s="1"/>
  <c r="H41" i="6"/>
  <c r="L41" i="6"/>
  <c r="T41" i="6"/>
  <c r="U41" i="6" s="1"/>
  <c r="P41" i="6"/>
  <c r="H42" i="6"/>
  <c r="L42" i="6"/>
  <c r="P42" i="6"/>
  <c r="T42" i="6"/>
  <c r="H43" i="6"/>
  <c r="L43" i="6"/>
  <c r="P43" i="6"/>
  <c r="T43" i="6"/>
  <c r="H44" i="6"/>
  <c r="L44" i="6"/>
  <c r="P44" i="6"/>
  <c r="T44" i="6"/>
  <c r="H45" i="6"/>
  <c r="L45" i="6"/>
  <c r="T45" i="6"/>
  <c r="U45" i="6" s="1"/>
  <c r="P45" i="6"/>
  <c r="H46" i="6"/>
  <c r="L46" i="6"/>
  <c r="P46" i="6"/>
  <c r="T46" i="6"/>
  <c r="H47" i="6"/>
  <c r="L47" i="6"/>
  <c r="P47" i="6"/>
  <c r="T47" i="6"/>
  <c r="H48" i="6"/>
  <c r="L48" i="6"/>
  <c r="P48" i="6"/>
  <c r="T48" i="6"/>
  <c r="H49" i="6"/>
  <c r="L49" i="6"/>
  <c r="P49" i="6"/>
  <c r="T49" i="6"/>
  <c r="H50" i="6"/>
  <c r="L50" i="6"/>
  <c r="P50" i="6"/>
  <c r="T50" i="6"/>
  <c r="H51" i="6"/>
  <c r="L51" i="6"/>
  <c r="T51" i="6"/>
  <c r="P51" i="6"/>
  <c r="U51" i="6"/>
  <c r="H52" i="6"/>
  <c r="L52" i="6"/>
  <c r="P52" i="6"/>
  <c r="T52" i="6"/>
  <c r="T7" i="6"/>
  <c r="P7" i="6"/>
  <c r="L7" i="6"/>
  <c r="H7" i="6"/>
  <c r="T15" i="1"/>
  <c r="T21" i="1"/>
  <c r="T19" i="1"/>
  <c r="L20" i="1"/>
  <c r="H20" i="1"/>
  <c r="T131" i="1"/>
  <c r="L131" i="1"/>
  <c r="H131" i="1"/>
  <c r="T134" i="1"/>
  <c r="L134" i="1"/>
  <c r="H134" i="1"/>
  <c r="T133" i="1"/>
  <c r="L133" i="1"/>
  <c r="H133" i="1"/>
  <c r="H290" i="1"/>
  <c r="H285" i="1"/>
  <c r="H294" i="1"/>
  <c r="L294" i="1"/>
  <c r="T294" i="1"/>
  <c r="H295" i="1"/>
  <c r="L295" i="1"/>
  <c r="T295" i="1"/>
  <c r="H296" i="1"/>
  <c r="L296" i="1"/>
  <c r="T296" i="1"/>
  <c r="H297" i="1"/>
  <c r="L297" i="1"/>
  <c r="T297" i="1"/>
  <c r="H298" i="1"/>
  <c r="L298" i="1"/>
  <c r="T298" i="1"/>
  <c r="H299" i="1"/>
  <c r="L299" i="1"/>
  <c r="T299" i="1"/>
  <c r="H300" i="1"/>
  <c r="L300" i="1"/>
  <c r="T300" i="1"/>
  <c r="H301" i="1"/>
  <c r="L301" i="1"/>
  <c r="T301" i="1"/>
  <c r="H302" i="1"/>
  <c r="L302" i="1"/>
  <c r="T302" i="1"/>
  <c r="H303" i="1"/>
  <c r="L303" i="1"/>
  <c r="T303" i="1"/>
  <c r="H304" i="1"/>
  <c r="L304" i="1"/>
  <c r="T304" i="1"/>
  <c r="T269" i="1"/>
  <c r="L269" i="1"/>
  <c r="H269" i="1"/>
  <c r="T272" i="1"/>
  <c r="H272" i="1"/>
  <c r="T271" i="1"/>
  <c r="L271" i="1"/>
  <c r="H271" i="1"/>
  <c r="H266" i="1"/>
  <c r="T235" i="1"/>
  <c r="H208" i="1"/>
  <c r="H204" i="1"/>
  <c r="L204" i="1"/>
  <c r="T204" i="1"/>
  <c r="H205" i="1"/>
  <c r="L205" i="1"/>
  <c r="T205" i="1"/>
  <c r="H206" i="1"/>
  <c r="L206" i="1"/>
  <c r="T206" i="1"/>
  <c r="H207" i="1"/>
  <c r="L207" i="1"/>
  <c r="T207" i="1"/>
  <c r="L208" i="1"/>
  <c r="T208" i="1"/>
  <c r="H209" i="1"/>
  <c r="L209" i="1"/>
  <c r="T209" i="1"/>
  <c r="H210" i="1"/>
  <c r="L210" i="1"/>
  <c r="T210" i="1"/>
  <c r="H213" i="1"/>
  <c r="L213" i="1"/>
  <c r="T213" i="1"/>
  <c r="H214" i="1"/>
  <c r="L214" i="1"/>
  <c r="T214" i="1"/>
  <c r="H215" i="1"/>
  <c r="L215" i="1"/>
  <c r="T215" i="1"/>
  <c r="H216" i="1"/>
  <c r="L216" i="1"/>
  <c r="T216" i="1"/>
  <c r="H217" i="1"/>
  <c r="L217" i="1"/>
  <c r="T217" i="1"/>
  <c r="H218" i="1"/>
  <c r="L218" i="1"/>
  <c r="T218" i="1"/>
  <c r="H219" i="1"/>
  <c r="L219" i="1"/>
  <c r="T219" i="1"/>
  <c r="H220" i="1"/>
  <c r="L220" i="1"/>
  <c r="T220" i="1"/>
  <c r="H221" i="1"/>
  <c r="L221" i="1"/>
  <c r="T221" i="1"/>
  <c r="H222" i="1"/>
  <c r="L222" i="1"/>
  <c r="T222" i="1"/>
  <c r="H223" i="1"/>
  <c r="L223" i="1"/>
  <c r="T223" i="1"/>
  <c r="H224" i="1"/>
  <c r="L224" i="1"/>
  <c r="T224" i="1"/>
  <c r="H225" i="1"/>
  <c r="L225" i="1"/>
  <c r="T225" i="1"/>
  <c r="H226" i="1"/>
  <c r="L226" i="1"/>
  <c r="T226" i="1"/>
  <c r="H227" i="1"/>
  <c r="L227" i="1"/>
  <c r="T227" i="1"/>
  <c r="H228" i="1"/>
  <c r="L228" i="1"/>
  <c r="T228" i="1"/>
  <c r="H229" i="1"/>
  <c r="L229" i="1"/>
  <c r="T229" i="1"/>
  <c r="H230" i="1"/>
  <c r="L230" i="1"/>
  <c r="T230" i="1"/>
  <c r="H231" i="1"/>
  <c r="L231" i="1"/>
  <c r="T231" i="1"/>
  <c r="H232" i="1"/>
  <c r="L232" i="1"/>
  <c r="T232" i="1"/>
  <c r="H233" i="1"/>
  <c r="L233" i="1"/>
  <c r="T233" i="1"/>
  <c r="H234" i="1"/>
  <c r="L234" i="1"/>
  <c r="T234" i="1"/>
  <c r="H235" i="1"/>
  <c r="L235" i="1"/>
  <c r="H236" i="1"/>
  <c r="L236" i="1"/>
  <c r="T236" i="1"/>
  <c r="H239" i="1"/>
  <c r="L239" i="1"/>
  <c r="T239" i="1"/>
  <c r="H240" i="1"/>
  <c r="L240" i="1"/>
  <c r="T240" i="1"/>
  <c r="H241" i="1"/>
  <c r="L241" i="1"/>
  <c r="T241" i="1"/>
  <c r="H242" i="1"/>
  <c r="L242" i="1"/>
  <c r="T242" i="1"/>
  <c r="H243" i="1"/>
  <c r="L243" i="1"/>
  <c r="T243" i="1"/>
  <c r="H244" i="1"/>
  <c r="L244" i="1"/>
  <c r="T244" i="1"/>
  <c r="H247" i="1"/>
  <c r="L247" i="1"/>
  <c r="T247" i="1"/>
  <c r="H248" i="1"/>
  <c r="L248" i="1"/>
  <c r="T248" i="1"/>
  <c r="H255" i="1"/>
  <c r="L255" i="1"/>
  <c r="T255" i="1"/>
  <c r="H256" i="1"/>
  <c r="L256" i="1"/>
  <c r="T256" i="1"/>
  <c r="H257" i="1"/>
  <c r="L257" i="1"/>
  <c r="T257" i="1"/>
  <c r="H258" i="1"/>
  <c r="L258" i="1"/>
  <c r="T258" i="1"/>
  <c r="H259" i="1"/>
  <c r="L259" i="1"/>
  <c r="T259" i="1"/>
  <c r="H260" i="1"/>
  <c r="L260" i="1"/>
  <c r="T260" i="1"/>
  <c r="H261" i="1"/>
  <c r="L261" i="1"/>
  <c r="T261" i="1"/>
  <c r="H262" i="1"/>
  <c r="L262" i="1"/>
  <c r="T262" i="1"/>
  <c r="H263" i="1"/>
  <c r="L263" i="1"/>
  <c r="T263" i="1"/>
  <c r="H264" i="1"/>
  <c r="L264" i="1"/>
  <c r="T264" i="1"/>
  <c r="H265" i="1"/>
  <c r="L265" i="1"/>
  <c r="T265" i="1"/>
  <c r="L266" i="1"/>
  <c r="T266" i="1"/>
  <c r="H267" i="1"/>
  <c r="L267" i="1"/>
  <c r="T267" i="1"/>
  <c r="H268" i="1"/>
  <c r="L268" i="1"/>
  <c r="T268" i="1"/>
  <c r="H270" i="1"/>
  <c r="L270" i="1"/>
  <c r="T270" i="1"/>
  <c r="U270" i="1"/>
  <c r="H273" i="1"/>
  <c r="L273" i="1"/>
  <c r="T273" i="1"/>
  <c r="H274" i="1"/>
  <c r="L274" i="1"/>
  <c r="T274" i="1"/>
  <c r="H275" i="1"/>
  <c r="L275" i="1"/>
  <c r="T275" i="1"/>
  <c r="H276" i="1"/>
  <c r="L276" i="1"/>
  <c r="T276" i="1"/>
  <c r="H277" i="1"/>
  <c r="L277" i="1"/>
  <c r="T277" i="1"/>
  <c r="H278" i="1"/>
  <c r="L278" i="1"/>
  <c r="T278" i="1"/>
  <c r="H279" i="1"/>
  <c r="L279" i="1"/>
  <c r="T279" i="1"/>
  <c r="H280" i="1"/>
  <c r="L280" i="1"/>
  <c r="T280" i="1"/>
  <c r="U280" i="1" s="1"/>
  <c r="H281" i="1"/>
  <c r="L281" i="1"/>
  <c r="T281" i="1"/>
  <c r="H282" i="1"/>
  <c r="L282" i="1"/>
  <c r="T282" i="1"/>
  <c r="H283" i="1"/>
  <c r="L283" i="1"/>
  <c r="T283" i="1"/>
  <c r="H284" i="1"/>
  <c r="L284" i="1"/>
  <c r="U284" i="1" s="1"/>
  <c r="T284" i="1"/>
  <c r="L285" i="1"/>
  <c r="T285" i="1"/>
  <c r="H286" i="1"/>
  <c r="L286" i="1"/>
  <c r="T286" i="1"/>
  <c r="H287" i="1"/>
  <c r="L287" i="1"/>
  <c r="T287" i="1"/>
  <c r="H288" i="1"/>
  <c r="L288" i="1"/>
  <c r="T288" i="1"/>
  <c r="H289" i="1"/>
  <c r="L289" i="1"/>
  <c r="T289" i="1"/>
  <c r="L290" i="1"/>
  <c r="T290" i="1"/>
  <c r="H291" i="1"/>
  <c r="L291" i="1"/>
  <c r="T291" i="1"/>
  <c r="H292" i="1"/>
  <c r="L292" i="1"/>
  <c r="T292" i="1"/>
  <c r="H293" i="1"/>
  <c r="L293" i="1"/>
  <c r="T293" i="1"/>
  <c r="T203" i="1"/>
  <c r="L203" i="1"/>
  <c r="H203" i="1"/>
  <c r="H195" i="1"/>
  <c r="H193" i="1"/>
  <c r="H180" i="1"/>
  <c r="H165" i="1"/>
  <c r="H160" i="1"/>
  <c r="L160" i="1"/>
  <c r="T160" i="1"/>
  <c r="H161" i="1"/>
  <c r="L161" i="1"/>
  <c r="T161" i="1"/>
  <c r="H162" i="1"/>
  <c r="L162" i="1"/>
  <c r="T162" i="1"/>
  <c r="H163" i="1"/>
  <c r="L163" i="1"/>
  <c r="T163" i="1"/>
  <c r="H164" i="1"/>
  <c r="L164" i="1"/>
  <c r="T164" i="1"/>
  <c r="L165" i="1"/>
  <c r="T165" i="1"/>
  <c r="H166" i="1"/>
  <c r="L166" i="1"/>
  <c r="T166" i="1"/>
  <c r="H167" i="1"/>
  <c r="L167" i="1"/>
  <c r="T167" i="1"/>
  <c r="H168" i="1"/>
  <c r="L168" i="1"/>
  <c r="T168" i="1"/>
  <c r="H169" i="1"/>
  <c r="L169" i="1"/>
  <c r="T169" i="1"/>
  <c r="H170" i="1"/>
  <c r="L170" i="1"/>
  <c r="T170" i="1"/>
  <c r="H171" i="1"/>
  <c r="L171" i="1"/>
  <c r="T171" i="1"/>
  <c r="H172" i="1"/>
  <c r="L172" i="1"/>
  <c r="T172" i="1"/>
  <c r="H173" i="1"/>
  <c r="L173" i="1"/>
  <c r="T173" i="1"/>
  <c r="H174" i="1"/>
  <c r="L174" i="1"/>
  <c r="T174" i="1"/>
  <c r="H175" i="1"/>
  <c r="L175" i="1"/>
  <c r="T175" i="1"/>
  <c r="H176" i="1"/>
  <c r="L176" i="1"/>
  <c r="T176" i="1"/>
  <c r="H177" i="1"/>
  <c r="L177" i="1"/>
  <c r="T177" i="1"/>
  <c r="H178" i="1"/>
  <c r="L178" i="1"/>
  <c r="T178" i="1"/>
  <c r="H179" i="1"/>
  <c r="L179" i="1"/>
  <c r="T179" i="1"/>
  <c r="L180" i="1"/>
  <c r="T180" i="1"/>
  <c r="H181" i="1"/>
  <c r="L181" i="1"/>
  <c r="T181" i="1"/>
  <c r="H182" i="1"/>
  <c r="L182" i="1"/>
  <c r="T182" i="1"/>
  <c r="H183" i="1"/>
  <c r="L183" i="1"/>
  <c r="T183" i="1"/>
  <c r="H184" i="1"/>
  <c r="L184" i="1"/>
  <c r="T184" i="1"/>
  <c r="H185" i="1"/>
  <c r="L185" i="1"/>
  <c r="T185" i="1"/>
  <c r="L186" i="1"/>
  <c r="T186" i="1"/>
  <c r="H187" i="1"/>
  <c r="L187" i="1"/>
  <c r="T187" i="1"/>
  <c r="H188" i="1"/>
  <c r="L188" i="1"/>
  <c r="T188" i="1"/>
  <c r="H189" i="1"/>
  <c r="L189" i="1"/>
  <c r="T189" i="1"/>
  <c r="H190" i="1"/>
  <c r="L190" i="1"/>
  <c r="T190" i="1"/>
  <c r="H191" i="1"/>
  <c r="L191" i="1"/>
  <c r="T191" i="1"/>
  <c r="H192" i="1"/>
  <c r="L192" i="1"/>
  <c r="T192" i="1"/>
  <c r="L193" i="1"/>
  <c r="T193" i="1"/>
  <c r="H194" i="1"/>
  <c r="L194" i="1"/>
  <c r="T194" i="1"/>
  <c r="L195" i="1"/>
  <c r="T195" i="1"/>
  <c r="H196" i="1"/>
  <c r="L196" i="1"/>
  <c r="T196" i="1"/>
  <c r="H197" i="1"/>
  <c r="L197" i="1"/>
  <c r="T197" i="1"/>
  <c r="H198" i="1"/>
  <c r="L198" i="1"/>
  <c r="T198" i="1"/>
  <c r="H199" i="1"/>
  <c r="L199" i="1"/>
  <c r="T199" i="1"/>
  <c r="H200" i="1"/>
  <c r="L200" i="1"/>
  <c r="T200" i="1"/>
  <c r="H201" i="1"/>
  <c r="L201" i="1"/>
  <c r="T201" i="1"/>
  <c r="H202" i="1"/>
  <c r="L202" i="1"/>
  <c r="T202" i="1"/>
  <c r="T159" i="1"/>
  <c r="L159" i="1"/>
  <c r="H159" i="1"/>
  <c r="H155" i="1"/>
  <c r="T144" i="1"/>
  <c r="L144" i="1"/>
  <c r="H144" i="1"/>
  <c r="T143" i="1"/>
  <c r="L143" i="1"/>
  <c r="H143" i="1"/>
  <c r="T136" i="1"/>
  <c r="L136" i="1"/>
  <c r="H136" i="1"/>
  <c r="T135" i="1"/>
  <c r="L135" i="1"/>
  <c r="H135" i="1"/>
  <c r="T127" i="1"/>
  <c r="L127" i="1"/>
  <c r="H127" i="1"/>
  <c r="T130" i="1"/>
  <c r="L130" i="1"/>
  <c r="H130" i="1"/>
  <c r="T129" i="1"/>
  <c r="L129" i="1"/>
  <c r="H129" i="1"/>
  <c r="H128" i="1"/>
  <c r="L128" i="1"/>
  <c r="T128" i="1"/>
  <c r="H132" i="1"/>
  <c r="L132" i="1"/>
  <c r="T132" i="1"/>
  <c r="H137" i="1"/>
  <c r="L137" i="1"/>
  <c r="T137" i="1"/>
  <c r="H138" i="1"/>
  <c r="L138" i="1"/>
  <c r="T138" i="1"/>
  <c r="H139" i="1"/>
  <c r="L139" i="1"/>
  <c r="T139" i="1"/>
  <c r="H140" i="1"/>
  <c r="L140" i="1"/>
  <c r="T140" i="1"/>
  <c r="H141" i="1"/>
  <c r="L141" i="1"/>
  <c r="T141" i="1"/>
  <c r="H142" i="1"/>
  <c r="L142" i="1"/>
  <c r="T142" i="1"/>
  <c r="H145" i="1"/>
  <c r="T145" i="1"/>
  <c r="H146" i="1"/>
  <c r="L146" i="1"/>
  <c r="T146" i="1"/>
  <c r="H147" i="1"/>
  <c r="L147" i="1"/>
  <c r="T147" i="1"/>
  <c r="H148" i="1"/>
  <c r="L148" i="1"/>
  <c r="T148" i="1"/>
  <c r="H149" i="1"/>
  <c r="L149" i="1"/>
  <c r="T149" i="1"/>
  <c r="H150" i="1"/>
  <c r="L150" i="1"/>
  <c r="T150" i="1"/>
  <c r="H151" i="1"/>
  <c r="L151" i="1"/>
  <c r="T151" i="1"/>
  <c r="H152" i="1"/>
  <c r="L152" i="1"/>
  <c r="T152" i="1"/>
  <c r="H153" i="1"/>
  <c r="L153" i="1"/>
  <c r="T153" i="1"/>
  <c r="H154" i="1"/>
  <c r="L154" i="1"/>
  <c r="T154" i="1"/>
  <c r="L155" i="1"/>
  <c r="T155" i="1"/>
  <c r="H156" i="1"/>
  <c r="L156" i="1"/>
  <c r="T156" i="1"/>
  <c r="H157" i="1"/>
  <c r="L157" i="1"/>
  <c r="T157" i="1"/>
  <c r="H158" i="1"/>
  <c r="L158" i="1"/>
  <c r="T114" i="1"/>
  <c r="L114" i="1"/>
  <c r="H114" i="1"/>
  <c r="T113" i="1"/>
  <c r="L113" i="1"/>
  <c r="H113" i="1"/>
  <c r="T71" i="1"/>
  <c r="L71" i="1"/>
  <c r="H71" i="1"/>
  <c r="H53" i="1"/>
  <c r="H52" i="1"/>
  <c r="L52" i="1"/>
  <c r="T52" i="1"/>
  <c r="L53" i="1"/>
  <c r="T53" i="1"/>
  <c r="H54" i="1"/>
  <c r="L54" i="1"/>
  <c r="T54" i="1"/>
  <c r="H55" i="1"/>
  <c r="L55" i="1"/>
  <c r="T55" i="1"/>
  <c r="H56" i="1"/>
  <c r="L56" i="1"/>
  <c r="T56" i="1"/>
  <c r="H57" i="1"/>
  <c r="L57" i="1"/>
  <c r="T57" i="1"/>
  <c r="H58" i="1"/>
  <c r="L58" i="1"/>
  <c r="T58" i="1"/>
  <c r="H59" i="1"/>
  <c r="L59" i="1"/>
  <c r="T59" i="1"/>
  <c r="H60" i="1"/>
  <c r="L60" i="1"/>
  <c r="T60" i="1"/>
  <c r="H61" i="1"/>
  <c r="L61" i="1"/>
  <c r="T61" i="1"/>
  <c r="H62" i="1"/>
  <c r="L62" i="1"/>
  <c r="T62" i="1"/>
  <c r="H63" i="1"/>
  <c r="L63" i="1"/>
  <c r="T63" i="1"/>
  <c r="H64" i="1"/>
  <c r="L64" i="1"/>
  <c r="T64" i="1"/>
  <c r="H65" i="1"/>
  <c r="L65" i="1"/>
  <c r="T65" i="1"/>
  <c r="H66" i="1"/>
  <c r="L66" i="1"/>
  <c r="T66" i="1"/>
  <c r="H67" i="1"/>
  <c r="L67" i="1"/>
  <c r="T67" i="1"/>
  <c r="H68" i="1"/>
  <c r="L68" i="1"/>
  <c r="T68" i="1"/>
  <c r="H72" i="1"/>
  <c r="L72" i="1"/>
  <c r="T72" i="1"/>
  <c r="H73" i="1"/>
  <c r="L73" i="1"/>
  <c r="T73" i="1"/>
  <c r="H74" i="1"/>
  <c r="L74" i="1"/>
  <c r="T74" i="1"/>
  <c r="H75" i="1"/>
  <c r="T75" i="1"/>
  <c r="H77" i="1"/>
  <c r="L77" i="1"/>
  <c r="T77" i="1"/>
  <c r="H78" i="1"/>
  <c r="L78" i="1"/>
  <c r="T78" i="1"/>
  <c r="H79" i="1"/>
  <c r="L79" i="1"/>
  <c r="T79" i="1"/>
  <c r="H80" i="1"/>
  <c r="L80" i="1"/>
  <c r="T80" i="1"/>
  <c r="H81" i="1"/>
  <c r="L81" i="1"/>
  <c r="T81" i="1"/>
  <c r="H82" i="1"/>
  <c r="L82" i="1"/>
  <c r="T82" i="1"/>
  <c r="H83" i="1"/>
  <c r="L83" i="1"/>
  <c r="T83" i="1"/>
  <c r="H84" i="1"/>
  <c r="L84" i="1"/>
  <c r="T84" i="1"/>
  <c r="T51" i="1"/>
  <c r="L51" i="1"/>
  <c r="H51" i="1"/>
  <c r="T48" i="1"/>
  <c r="L48" i="1"/>
  <c r="H48" i="1"/>
  <c r="T47" i="1"/>
  <c r="L47" i="1"/>
  <c r="H47" i="1"/>
  <c r="T46" i="1"/>
  <c r="L46" i="1"/>
  <c r="H46" i="1"/>
  <c r="T45" i="1"/>
  <c r="L45" i="1"/>
  <c r="H45" i="1"/>
  <c r="T44" i="1"/>
  <c r="L44" i="1"/>
  <c r="H44" i="1"/>
  <c r="T43" i="1"/>
  <c r="L43" i="1"/>
  <c r="H43" i="1"/>
  <c r="T42" i="1"/>
  <c r="L42" i="1"/>
  <c r="H42" i="1"/>
  <c r="T41" i="1"/>
  <c r="L41" i="1"/>
  <c r="H41" i="1"/>
  <c r="T40" i="1"/>
  <c r="L40" i="1"/>
  <c r="H40" i="1"/>
  <c r="T39" i="1"/>
  <c r="L39" i="1"/>
  <c r="H39" i="1"/>
  <c r="T38" i="1"/>
  <c r="L38" i="1"/>
  <c r="H38" i="1"/>
  <c r="T37" i="1"/>
  <c r="L37" i="1"/>
  <c r="H37" i="1"/>
  <c r="T36" i="1"/>
  <c r="L36" i="1"/>
  <c r="H36" i="1"/>
  <c r="T35" i="1"/>
  <c r="L35" i="1"/>
  <c r="H35" i="1"/>
  <c r="T34" i="1"/>
  <c r="L34" i="1"/>
  <c r="H34" i="1"/>
  <c r="T33" i="1"/>
  <c r="L33" i="1"/>
  <c r="H33" i="1"/>
  <c r="T32" i="1"/>
  <c r="L32" i="1"/>
  <c r="H32" i="1"/>
  <c r="T31" i="1"/>
  <c r="L31" i="1"/>
  <c r="H31" i="1"/>
  <c r="T30" i="1"/>
  <c r="L30" i="1"/>
  <c r="H30" i="1"/>
  <c r="T29" i="1"/>
  <c r="L29" i="1"/>
  <c r="H29" i="1"/>
  <c r="T28" i="1"/>
  <c r="L28" i="1"/>
  <c r="H28" i="1"/>
  <c r="T27" i="1"/>
  <c r="L27" i="1"/>
  <c r="H27" i="1"/>
  <c r="T26" i="1"/>
  <c r="L26" i="1"/>
  <c r="H26" i="1"/>
  <c r="T25" i="1"/>
  <c r="L25" i="1"/>
  <c r="H25" i="1"/>
  <c r="T24" i="1"/>
  <c r="L24" i="1"/>
  <c r="H24" i="1"/>
  <c r="T23" i="1"/>
  <c r="L23" i="1"/>
  <c r="H23" i="1"/>
  <c r="T22" i="1"/>
  <c r="L22" i="1"/>
  <c r="H22" i="1"/>
  <c r="T18" i="1"/>
  <c r="L18" i="1"/>
  <c r="H18" i="1"/>
  <c r="T17" i="1"/>
  <c r="L17" i="1"/>
  <c r="H17" i="1"/>
  <c r="T16" i="1"/>
  <c r="L16" i="1"/>
  <c r="H16" i="1"/>
  <c r="T14" i="1"/>
  <c r="L14" i="1"/>
  <c r="H14" i="1"/>
  <c r="T13" i="1"/>
  <c r="L13" i="1"/>
  <c r="H13" i="1"/>
  <c r="T12" i="1"/>
  <c r="L12" i="1"/>
  <c r="H12" i="1"/>
  <c r="T10" i="1"/>
  <c r="L10" i="1"/>
  <c r="H10" i="1"/>
  <c r="T9" i="1"/>
  <c r="L9" i="1"/>
  <c r="H9" i="1"/>
  <c r="T8" i="1"/>
  <c r="T7" i="1"/>
  <c r="P7" i="1"/>
  <c r="L8" i="1"/>
  <c r="L7" i="1"/>
  <c r="H8" i="1"/>
  <c r="H7" i="1"/>
  <c r="T98" i="1"/>
  <c r="L98" i="1"/>
  <c r="H98" i="1"/>
  <c r="T92" i="1"/>
  <c r="L92" i="1"/>
  <c r="H92" i="1"/>
  <c r="T112" i="1"/>
  <c r="L112" i="1"/>
  <c r="H112" i="1"/>
  <c r="T110" i="1"/>
  <c r="L110" i="1"/>
  <c r="H110" i="1"/>
  <c r="T106" i="1"/>
  <c r="L106" i="1"/>
  <c r="H106" i="1"/>
  <c r="T108" i="1"/>
  <c r="L108" i="1"/>
  <c r="H108" i="1"/>
  <c r="T104" i="1"/>
  <c r="L104" i="1"/>
  <c r="H104" i="1"/>
  <c r="T100" i="1"/>
  <c r="L100" i="1"/>
  <c r="H100" i="1"/>
  <c r="T96" i="1"/>
  <c r="L96" i="1"/>
  <c r="H96" i="1"/>
  <c r="T94" i="1"/>
  <c r="L94" i="1"/>
  <c r="H94" i="1"/>
  <c r="T90" i="1"/>
  <c r="L90" i="1"/>
  <c r="H90" i="1"/>
  <c r="L91" i="1"/>
  <c r="H111" i="1"/>
  <c r="H109" i="1"/>
  <c r="T111" i="1"/>
  <c r="T109" i="1"/>
  <c r="T107" i="1"/>
  <c r="T105" i="1"/>
  <c r="T103" i="1"/>
  <c r="T101" i="1"/>
  <c r="T99" i="1"/>
  <c r="T97" i="1"/>
  <c r="T95" i="1"/>
  <c r="T93" i="1"/>
  <c r="T91" i="1"/>
  <c r="L111" i="1"/>
  <c r="L109" i="1"/>
  <c r="L107" i="1"/>
  <c r="L105" i="1"/>
  <c r="L103" i="1"/>
  <c r="L101" i="1"/>
  <c r="L99" i="1"/>
  <c r="L97" i="1"/>
  <c r="L95" i="1"/>
  <c r="L93" i="1"/>
  <c r="H107" i="1"/>
  <c r="H105" i="1"/>
  <c r="H103" i="1"/>
  <c r="H101" i="1"/>
  <c r="H99" i="1"/>
  <c r="H97" i="1"/>
  <c r="H95" i="1"/>
  <c r="H93" i="1"/>
  <c r="H91" i="1"/>
  <c r="H89" i="1"/>
  <c r="T89" i="1"/>
  <c r="L89" i="1"/>
  <c r="L11" i="1"/>
  <c r="L15" i="1"/>
  <c r="L19" i="1"/>
  <c r="L21" i="1"/>
  <c r="H11" i="1"/>
  <c r="H15" i="1"/>
  <c r="H19" i="1"/>
  <c r="H21" i="1"/>
  <c r="U13" i="1"/>
  <c r="U17" i="1"/>
  <c r="U19" i="1"/>
  <c r="U21" i="1"/>
  <c r="U31" i="1"/>
  <c r="U37" i="6"/>
  <c r="U272" i="1"/>
  <c r="U299" i="1"/>
  <c r="U38" i="7"/>
  <c r="U42" i="7"/>
  <c r="U28" i="7"/>
  <c r="U226" i="1"/>
  <c r="U40" i="7"/>
  <c r="U32" i="7"/>
  <c r="U36" i="7"/>
  <c r="U279" i="1"/>
  <c r="U276" i="1"/>
  <c r="U281" i="1"/>
  <c r="U291" i="1"/>
  <c r="U297" i="1"/>
  <c r="U303" i="1"/>
  <c r="U298" i="1"/>
  <c r="U295" i="1"/>
  <c r="U130" i="1"/>
  <c r="U293" i="1"/>
  <c r="U292" i="1"/>
  <c r="U289" i="1"/>
  <c r="U287" i="1"/>
  <c r="U283" i="1"/>
  <c r="U275" i="1"/>
  <c r="U267" i="1"/>
  <c r="U264" i="1"/>
  <c r="U261" i="1"/>
  <c r="U260" i="1"/>
  <c r="U257" i="1"/>
  <c r="U244" i="1"/>
  <c r="U241" i="1"/>
  <c r="U240" i="1"/>
  <c r="U235" i="1"/>
  <c r="U231" i="1"/>
  <c r="U227" i="1"/>
  <c r="U223" i="1"/>
  <c r="U219" i="1"/>
  <c r="U271" i="1"/>
  <c r="U118" i="1"/>
  <c r="U282" i="1"/>
  <c r="U286" i="1"/>
  <c r="U268" i="1"/>
  <c r="U60" i="5"/>
  <c r="U59" i="5"/>
  <c r="U17" i="7"/>
  <c r="U21" i="7"/>
  <c r="U22" i="7"/>
  <c r="U24" i="7"/>
  <c r="U33" i="7"/>
  <c r="U34" i="7"/>
  <c r="U37" i="7"/>
  <c r="U39" i="7"/>
  <c r="U43" i="7"/>
  <c r="U44" i="7"/>
  <c r="U45" i="7"/>
  <c r="U269" i="1"/>
  <c r="U302" i="1"/>
  <c r="U301" i="1"/>
  <c r="U296" i="1"/>
  <c r="U294" i="1"/>
  <c r="U35" i="5"/>
  <c r="U33" i="6"/>
  <c r="U32" i="6"/>
  <c r="U30" i="6"/>
  <c r="U28" i="6"/>
  <c r="U35" i="6"/>
  <c r="U51" i="5"/>
  <c r="U36" i="5"/>
  <c r="U32" i="5"/>
  <c r="U27" i="5"/>
  <c r="U7" i="5"/>
  <c r="U14" i="5"/>
  <c r="U26" i="7"/>
  <c r="U27" i="7"/>
  <c r="U30" i="7"/>
  <c r="U31" i="7"/>
  <c r="U35" i="7"/>
  <c r="U41" i="7"/>
  <c r="U46" i="7"/>
  <c r="U53" i="5"/>
  <c r="U54" i="5"/>
  <c r="U55" i="5"/>
  <c r="U20" i="1"/>
  <c r="U285" i="1"/>
  <c r="U277" i="1"/>
  <c r="U273" i="1"/>
  <c r="U251" i="1"/>
  <c r="U249" i="1"/>
  <c r="U250" i="1"/>
  <c r="U253" i="1"/>
  <c r="U245" i="1"/>
  <c r="U246" i="1"/>
  <c r="U237" i="1"/>
  <c r="U290" i="1"/>
  <c r="U288" i="1"/>
  <c r="U8" i="7"/>
  <c r="U10" i="7"/>
  <c r="U11" i="7"/>
  <c r="U23" i="7"/>
  <c r="U25" i="7"/>
  <c r="U29" i="7"/>
  <c r="U52" i="6"/>
  <c r="U49" i="6"/>
  <c r="U47" i="6"/>
  <c r="U39" i="6"/>
  <c r="U38" i="6"/>
  <c r="U36" i="6"/>
  <c r="U33" i="5"/>
  <c r="U30" i="5"/>
  <c r="U29" i="5"/>
  <c r="U28" i="5"/>
  <c r="U25" i="5"/>
  <c r="U22" i="5"/>
  <c r="U21" i="5"/>
  <c r="U57" i="5"/>
  <c r="U58" i="5"/>
  <c r="U56" i="5"/>
  <c r="U145" i="1"/>
  <c r="U278" i="1"/>
  <c r="U274" i="1"/>
  <c r="U304" i="1"/>
  <c r="U300" i="1"/>
  <c r="U263" i="1"/>
  <c r="U259" i="1"/>
  <c r="U255" i="1"/>
  <c r="U243" i="1"/>
  <c r="U239" i="1"/>
  <c r="U215" i="1"/>
  <c r="U158" i="1"/>
  <c r="U164" i="1"/>
  <c r="U214" i="1"/>
  <c r="U205" i="1"/>
  <c r="U7" i="6"/>
  <c r="U31" i="6"/>
  <c r="U29" i="6"/>
  <c r="U27" i="6"/>
  <c r="U26" i="6"/>
  <c r="U25" i="6"/>
  <c r="U24" i="6"/>
  <c r="U23" i="6"/>
  <c r="U20" i="6"/>
  <c r="U17" i="6"/>
  <c r="U13" i="6"/>
  <c r="U50" i="6"/>
  <c r="U48" i="6"/>
  <c r="U46" i="6"/>
  <c r="U42" i="6"/>
  <c r="U43" i="6"/>
  <c r="U38" i="5"/>
  <c r="U37" i="5"/>
  <c r="U24" i="5"/>
  <c r="U12" i="5"/>
  <c r="U31" i="5"/>
  <c r="U26" i="5"/>
  <c r="U23" i="5"/>
  <c r="U200" i="1"/>
  <c r="U196" i="1"/>
  <c r="U190" i="1"/>
  <c r="U183" i="1"/>
  <c r="U180" i="1"/>
  <c r="U199" i="1"/>
  <c r="U34" i="5"/>
  <c r="U11" i="1"/>
  <c r="U108" i="1"/>
  <c r="U157" i="1"/>
  <c r="U148" i="1"/>
  <c r="U141" i="1"/>
  <c r="U129" i="1"/>
  <c r="U22" i="6"/>
  <c r="U18" i="6"/>
  <c r="U162" i="1"/>
  <c r="U44" i="6"/>
  <c r="U14" i="6"/>
  <c r="U9" i="6"/>
  <c r="U16" i="6"/>
  <c r="U15" i="6"/>
  <c r="U12" i="6"/>
  <c r="U11" i="6"/>
  <c r="U10" i="6"/>
  <c r="U8" i="6"/>
  <c r="U15" i="5"/>
  <c r="U20" i="5"/>
  <c r="U17" i="5"/>
  <c r="U19" i="5"/>
  <c r="U16" i="5"/>
  <c r="U18" i="5"/>
  <c r="U8" i="5"/>
  <c r="U9" i="5"/>
  <c r="U10" i="5"/>
  <c r="U11" i="5"/>
  <c r="U13" i="5"/>
  <c r="U252" i="1"/>
  <c r="U254" i="1"/>
  <c r="U238" i="1"/>
  <c r="U220" i="1"/>
  <c r="U106" i="1"/>
  <c r="U156" i="1"/>
  <c r="U149" i="1"/>
  <c r="U142" i="1"/>
  <c r="U140" i="1"/>
  <c r="U132" i="1"/>
  <c r="U144" i="1"/>
  <c r="U185" i="1"/>
  <c r="U177" i="1"/>
  <c r="U166" i="1"/>
  <c r="U265" i="1"/>
  <c r="U262" i="1"/>
  <c r="U258" i="1"/>
  <c r="U242" i="1"/>
  <c r="U234" i="1"/>
  <c r="U230" i="1"/>
  <c r="U222" i="1"/>
  <c r="U218" i="1"/>
  <c r="U216" i="1"/>
  <c r="U266" i="1"/>
  <c r="U133" i="1"/>
  <c r="U212" i="1"/>
  <c r="U229" i="1"/>
  <c r="U221" i="1"/>
  <c r="U155" i="1"/>
  <c r="U152" i="1"/>
  <c r="U147" i="1"/>
  <c r="U127" i="1"/>
  <c r="U159" i="1"/>
  <c r="U201" i="1"/>
  <c r="U197" i="1"/>
  <c r="U191" i="1"/>
  <c r="U188" i="1"/>
  <c r="U184" i="1"/>
  <c r="U171" i="1"/>
  <c r="U169" i="1"/>
  <c r="U203" i="1"/>
  <c r="U247" i="1"/>
  <c r="U236" i="1"/>
  <c r="U228" i="1"/>
  <c r="U217" i="1"/>
  <c r="U154" i="1"/>
  <c r="U139" i="1"/>
  <c r="U143" i="1"/>
  <c r="U198" i="1"/>
  <c r="U192" i="1"/>
  <c r="U182" i="1"/>
  <c r="U181" i="1"/>
  <c r="U178" i="1"/>
  <c r="U176" i="1"/>
  <c r="U174" i="1"/>
  <c r="U168" i="1"/>
  <c r="U163" i="1"/>
  <c r="U160" i="1"/>
  <c r="U193" i="1"/>
  <c r="U256" i="1"/>
  <c r="U208" i="1"/>
  <c r="U186" i="1"/>
  <c r="U209" i="1"/>
  <c r="U165" i="1"/>
  <c r="U161" i="1"/>
  <c r="U213" i="1"/>
  <c r="U151" i="1"/>
  <c r="U138" i="1"/>
  <c r="U128" i="1"/>
  <c r="U202" i="1"/>
  <c r="U194" i="1"/>
  <c r="U187" i="1"/>
  <c r="U175" i="1"/>
  <c r="U173" i="1"/>
  <c r="U170" i="1"/>
  <c r="U167" i="1"/>
  <c r="U248" i="1"/>
  <c r="U233" i="1"/>
  <c r="U232" i="1"/>
  <c r="U225" i="1"/>
  <c r="U224" i="1"/>
  <c r="U210" i="1"/>
  <c r="U207" i="1"/>
  <c r="U204" i="1"/>
  <c r="U206" i="1"/>
  <c r="U146" i="1"/>
  <c r="U153" i="1"/>
  <c r="U150" i="1"/>
  <c r="U189" i="1"/>
  <c r="U179" i="1"/>
  <c r="U172" i="1"/>
  <c r="U195" i="1"/>
  <c r="U104" i="1"/>
  <c r="U110" i="1"/>
  <c r="U78" i="1"/>
  <c r="U137" i="1"/>
  <c r="U135" i="1"/>
  <c r="U131" i="1"/>
  <c r="U68" i="1"/>
  <c r="U136" i="1"/>
  <c r="U134" i="1"/>
  <c r="U105" i="1"/>
  <c r="U73" i="1"/>
  <c r="U34" i="6"/>
  <c r="U52" i="1"/>
  <c r="U34" i="1"/>
  <c r="U60" i="1"/>
  <c r="U211" i="1"/>
  <c r="U10" i="1"/>
  <c r="U66" i="1"/>
  <c r="U62" i="1"/>
  <c r="U26" i="1"/>
  <c r="U28" i="1"/>
  <c r="U36" i="1"/>
  <c r="U40" i="1"/>
  <c r="U45" i="1"/>
  <c r="U77" i="1"/>
  <c r="U61" i="1"/>
  <c r="U113" i="1"/>
  <c r="U85" i="1"/>
  <c r="U87" i="1"/>
  <c r="U93" i="1"/>
  <c r="U74" i="1"/>
  <c r="U71" i="1"/>
  <c r="U126" i="1"/>
  <c r="U119" i="1"/>
  <c r="U125" i="1"/>
  <c r="U123" i="1"/>
  <c r="U95" i="1"/>
  <c r="U103" i="1"/>
  <c r="U90" i="1"/>
  <c r="U94" i="1"/>
  <c r="U100" i="1"/>
  <c r="U112" i="1"/>
  <c r="U83" i="1"/>
  <c r="U82" i="1"/>
  <c r="U75" i="1"/>
  <c r="U67" i="1"/>
  <c r="U65" i="1"/>
  <c r="U63" i="1"/>
  <c r="U59" i="1"/>
  <c r="U114" i="1"/>
  <c r="U102" i="1"/>
  <c r="U86" i="1"/>
  <c r="U9" i="7"/>
  <c r="U12" i="7"/>
  <c r="U13" i="7"/>
  <c r="U14" i="7"/>
  <c r="U15" i="7"/>
  <c r="U16" i="7"/>
  <c r="U18" i="7"/>
  <c r="U19" i="7"/>
  <c r="U20" i="7"/>
  <c r="U23" i="1"/>
  <c r="U24" i="1"/>
  <c r="U32" i="1"/>
  <c r="U33" i="1"/>
  <c r="U43" i="1"/>
  <c r="U48" i="1"/>
  <c r="U29" i="1"/>
  <c r="U51" i="1"/>
  <c r="U55" i="1"/>
  <c r="U53" i="1"/>
  <c r="U7" i="1"/>
  <c r="U9" i="1"/>
  <c r="U14" i="1"/>
  <c r="U16" i="1"/>
  <c r="U18" i="1"/>
  <c r="U22" i="1"/>
  <c r="U25" i="1"/>
  <c r="U30" i="1"/>
  <c r="U37" i="1"/>
  <c r="U39" i="1"/>
  <c r="U41" i="1"/>
  <c r="U42" i="1"/>
  <c r="U46" i="1"/>
  <c r="U47" i="1"/>
  <c r="U50" i="1"/>
  <c r="U49" i="1"/>
  <c r="U15" i="1"/>
  <c r="U44" i="1"/>
  <c r="U89" i="1"/>
  <c r="U111" i="1"/>
  <c r="U97" i="1"/>
  <c r="U109" i="1"/>
  <c r="U107" i="1"/>
  <c r="U99" i="1"/>
  <c r="U91" i="1"/>
  <c r="U96" i="1"/>
  <c r="U98" i="1"/>
  <c r="U8" i="1"/>
  <c r="U12" i="1"/>
  <c r="U84" i="1"/>
  <c r="U80" i="1"/>
  <c r="U79" i="1"/>
  <c r="U64" i="1"/>
  <c r="U57" i="1"/>
  <c r="U56" i="1"/>
  <c r="U92" i="1"/>
  <c r="U27" i="1"/>
  <c r="U35" i="1"/>
  <c r="U81" i="1"/>
  <c r="U72" i="1"/>
  <c r="U58" i="1"/>
  <c r="U54" i="1"/>
  <c r="U101" i="1"/>
  <c r="U116" i="1"/>
  <c r="U117" i="1"/>
  <c r="U122" i="1"/>
  <c r="U115" i="1"/>
  <c r="U21" i="6"/>
  <c r="U19" i="6"/>
  <c r="U121" i="1"/>
  <c r="U124" i="1"/>
  <c r="U120" i="1"/>
</calcChain>
</file>

<file path=xl/sharedStrings.xml><?xml version="1.0" encoding="utf-8"?>
<sst xmlns="http://schemas.openxmlformats.org/spreadsheetml/2006/main" count="1182" uniqueCount="325">
  <si>
    <t>COORDINACIÓN</t>
  </si>
  <si>
    <t>INDICADOR</t>
  </si>
  <si>
    <t>METAS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</si>
  <si>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</si>
  <si>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</si>
  <si>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</si>
  <si>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</si>
  <si>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</si>
  <si>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</si>
  <si>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</si>
  <si>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</si>
  <si>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</si>
  <si>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</si>
  <si>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</si>
  <si>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TOTAL ANUAL</t>
  </si>
  <si>
    <t>ADULTO MAYOR</t>
  </si>
  <si>
    <t>ALUMNOS Y ALUMNAS INSCRITAS</t>
  </si>
  <si>
    <t>PROGRAMADAS</t>
  </si>
  <si>
    <t>REALIZADAS</t>
  </si>
  <si>
    <t>TALLERES REALIZADOS EN EL CENTRO RECREATIVO</t>
  </si>
  <si>
    <t>ALUMNAS Y ALUMNOS GRADUADOS</t>
  </si>
  <si>
    <t>CAMPAÑAS</t>
  </si>
  <si>
    <t>PERSONAS BENEFICIADAS</t>
  </si>
  <si>
    <t>GRUPOS DE PERSONAS ADULTOS MAYORES</t>
  </si>
  <si>
    <t>PLÁTICAS IMPARTIDAS</t>
  </si>
  <si>
    <t>SESIONES DE ACTIVACIÓN FÍSICA</t>
  </si>
  <si>
    <t>JUEGOS DEPORTIVOS Y CULTURALES DE LAS PERSONAS ADULTAS MAYORES</t>
  </si>
  <si>
    <t>PARTICIPANTES INSCRITOS</t>
  </si>
  <si>
    <t>ESTUDIOS SOCIOECONÓMICOS REALIZADOS A PERSONAS ADULTAS MAYORES</t>
  </si>
  <si>
    <t>ALTAS DE PERSONAS ADULTAS MAYORES</t>
  </si>
  <si>
    <t>BAJAS DE PERSONAS ADULTAS MAYORES</t>
  </si>
  <si>
    <t>EVENTOS PARA LOS ADULTOS MAYORES</t>
  </si>
  <si>
    <t>ASISTENTES A LOS EVENTOS</t>
  </si>
  <si>
    <t>ATENCIÓN CIUDADANA</t>
  </si>
  <si>
    <t>APOYOS ECONÓMICOS OTORGADOS</t>
  </si>
  <si>
    <t>APOYOS EN ESPECIE OTORGADOS</t>
  </si>
  <si>
    <t>FOLIOS EMITIDOS</t>
  </si>
  <si>
    <t>APOYOS OTORGADOS</t>
  </si>
  <si>
    <t>APOYOS ECONÓMICOS</t>
  </si>
  <si>
    <t xml:space="preserve"> "AYUDEMOS A AYUDAR"</t>
  </si>
  <si>
    <t>CENTRO DE DESARROLLO LABORAL Y ARTISTÍCO</t>
  </si>
  <si>
    <t>CURSOS Y TALLERES DE CAPACITACIÓN LABORAL</t>
  </si>
  <si>
    <t>TALLERES OPERATIVOS</t>
  </si>
  <si>
    <t>PERSONAS INSCRITAS EN LOS TALLERES Y CURSOS DE CAPACITACIÓN LABORAL</t>
  </si>
  <si>
    <t>ALUMNOS GRADUADOS</t>
  </si>
  <si>
    <t>CORTES DE CABELLOS GRATUITOS</t>
  </si>
  <si>
    <t>ACTIVIDADES COMPLEMENTARIAS</t>
  </si>
  <si>
    <t>PRODUCTOS ELABORADOS EN LOS TALLERES PARA DIF Y OTROS INSTITUCIONES</t>
  </si>
  <si>
    <t>SERVICIOS DE BELLEZA PERSONALES</t>
  </si>
  <si>
    <t xml:space="preserve">PLÁTICAS </t>
  </si>
  <si>
    <t>CENTROS DE ATENCIÓN Y CUIDADO INFANTIL</t>
  </si>
  <si>
    <t xml:space="preserve">CLUB SALUD DEL NIÑO </t>
  </si>
  <si>
    <t>NIÑOS INSCRITOS EN LOS CENTROS INFANTILES</t>
  </si>
  <si>
    <t xml:space="preserve">RACIONES DE ALIMENTOS </t>
  </si>
  <si>
    <t>TALLER DE ARMONÍA FAMILIAR</t>
  </si>
  <si>
    <t xml:space="preserve">SESIONES DE TALLER DE ARMONÍA FAMILIAR </t>
  </si>
  <si>
    <t>ACTIVIDADES CULTURALES Y RECREATIVAS</t>
  </si>
  <si>
    <t>ATENCION EN LOS CENTROS INFANTILES</t>
  </si>
  <si>
    <t>NIÑOS CON PROBLEMAS DE ALIMENTACIÓN</t>
  </si>
  <si>
    <t>ACTIVIDADES REALIZADAS</t>
  </si>
  <si>
    <t>FORTALECIMIENTO SOCIAL</t>
  </si>
  <si>
    <t>BENEFICIARIOS</t>
  </si>
  <si>
    <t>APOYOS ECONÓMICOS ENTREGADOS</t>
  </si>
  <si>
    <t>BENEFICIARIOS DEL ÁREA URBANA</t>
  </si>
  <si>
    <t>PAQUETES ENTREGADOS AREA URBANA</t>
  </si>
  <si>
    <t>BENEFICIARIOS ZONA RURAL</t>
  </si>
  <si>
    <t>PAQUETES ENTREGADOS RURAL</t>
  </si>
  <si>
    <t>BRIGADAS PARA RECOLECTAR DESECHOS DE LOS HOGARES, EVITANDO FOCOS DE INFECCIÓN</t>
  </si>
  <si>
    <t>BRIGADAS RURALES</t>
  </si>
  <si>
    <t>BRIGADAS URBANAS</t>
  </si>
  <si>
    <t>PLÁTICAS REALIZADAS</t>
  </si>
  <si>
    <t>ACTIVIDADES DE INSPECTORES DEL AMBIENTE</t>
  </si>
  <si>
    <t>BRIGADAS REALIZADAS</t>
  </si>
  <si>
    <t>INCLUSIÓN Y VIDA INDEPENDIENTE</t>
  </si>
  <si>
    <t>CAMPAÑA MI VIDA EN MIS MANOS</t>
  </si>
  <si>
    <t>PLÁTICAS DE SENSIBILIZACIÓN PARA ADOLESCENTES DEL EQUIPO DE BASQUETBOL SOBRE SILLAS DE RUEDAS</t>
  </si>
  <si>
    <t>DESARROLLO INTEGRAL</t>
  </si>
  <si>
    <t>ACTIVIDADES</t>
  </si>
  <si>
    <t xml:space="preserve">TALLERES </t>
  </si>
  <si>
    <t xml:space="preserve"> PERSONAS BENEFICIADAS</t>
  </si>
  <si>
    <t>FOROS</t>
  </si>
  <si>
    <t>PLÁTICAS</t>
  </si>
  <si>
    <t xml:space="preserve">PERSONAS BENEFICIADAS </t>
  </si>
  <si>
    <t>CONGRESOS Y CONFERENCIAS</t>
  </si>
  <si>
    <t>CAMPAÑAS POR LA PAZ</t>
  </si>
  <si>
    <t>TRABAJO SOCIAL</t>
  </si>
  <si>
    <t>VISITAS DE CONTEXTO SOCIAL</t>
  </si>
  <si>
    <t>VISITAS DOMICILIARIAS</t>
  </si>
  <si>
    <t>GESTIONES PARA GRUPOS VULNERABLES</t>
  </si>
  <si>
    <t>ATENCIÓN A LA SALUD</t>
  </si>
  <si>
    <t>CONSULTA DE MEDICINA GENERAL</t>
  </si>
  <si>
    <t>CONSULTAS DENTALES</t>
  </si>
  <si>
    <t>FARMACIA DIF SALTILLO</t>
  </si>
  <si>
    <t>MEDICAMENTOS OFERTADOS</t>
  </si>
  <si>
    <t>FARMACIA BENITO JUÁREZ</t>
  </si>
  <si>
    <t>FARMACIA OMEGA</t>
  </si>
  <si>
    <t>SERVICIOS DE ENFERMERÍA</t>
  </si>
  <si>
    <t>FARMACIA DERRAMADERO</t>
  </si>
  <si>
    <t>DONACIÓN DE MEDICAMENTO EN BRIGADAS</t>
  </si>
  <si>
    <t>CAMPAÑAS DE MEDICINA PREVENTIVA</t>
  </si>
  <si>
    <t>ENTREGA DE APARATOS AUDITIVOS</t>
  </si>
  <si>
    <t xml:space="preserve">PERSONAS ATENDIDAS </t>
  </si>
  <si>
    <t>SESIONES DE TERAPIA FÍSICA</t>
  </si>
  <si>
    <t>SESIONES DE ESTIMULACIÓN TEMPRANA</t>
  </si>
  <si>
    <t>SESIONES DE TERAPIA DE COMUNICACIÓN Y LENGUAJE</t>
  </si>
  <si>
    <t>SESIONES EN SALA MULTISENSORIAL</t>
  </si>
  <si>
    <t>SESIONES DE ACONDICIONAMIENTO FISICO Y VIDA INDEPENDIENTE EN ESPÁCIOS EXTERIORES</t>
  </si>
  <si>
    <t>PERSONAS BENEFICIADAS EN ACONDICIONAMIENTO FISICO Y VIDA INDEPENDIENTE EN ESPÁCIOS EXTERIORES</t>
  </si>
  <si>
    <t>VIDA Y SALUD</t>
  </si>
  <si>
    <t>CLASES DE GIMNASIO</t>
  </si>
  <si>
    <t>PSICOLOGÍA</t>
  </si>
  <si>
    <t>SESIONES DE TERAPÍA INDIVIDUAL</t>
  </si>
  <si>
    <t>SESIONES DE TERAPÍA INFANTIL</t>
  </si>
  <si>
    <t>SESIONES DE TERAPÍA FAMILIAR</t>
  </si>
  <si>
    <t>DIFUSIÓN DEL PROGRAMA</t>
  </si>
  <si>
    <t>ALAS A LA VIDA</t>
  </si>
  <si>
    <t>ASUNTOS JURIDICOS</t>
  </si>
  <si>
    <t>COMPARECENCIAS ASUNTOS FAMILIARES</t>
  </si>
  <si>
    <t xml:space="preserve">CONVENIOS Y DECLARACIONES UNILATERALES </t>
  </si>
  <si>
    <t>PROCEDIMIENTOS DE MEDIACIÓN</t>
  </si>
  <si>
    <t>CONTRATOS</t>
  </si>
  <si>
    <t xml:space="preserve">CONVENIOS   </t>
  </si>
  <si>
    <t>NIÑAS, NIÑOS Y ADOLESCENTES</t>
  </si>
  <si>
    <t>DESARROLLO INTEGRAL DE NIÑAS, NIÑOS Y ADOLESCENTES</t>
  </si>
  <si>
    <t>RECORRIDOS</t>
  </si>
  <si>
    <t>NIÑOS CAPTADOS</t>
  </si>
  <si>
    <t>PROCURADORIA MUNICIPAL</t>
  </si>
  <si>
    <t>ACCIONES REALIZADAS EN LA VISITAS</t>
  </si>
  <si>
    <t>ACTAS Y MINUTAS DE CONSEJOS</t>
  </si>
  <si>
    <t>ASAMBLEAS</t>
  </si>
  <si>
    <t>MI MOCHILA POR SALTILLO</t>
  </si>
  <si>
    <t>SER SEXUALIDAD RESPONSABLE</t>
  </si>
  <si>
    <t xml:space="preserve">RECURSOS HUMANOS </t>
  </si>
  <si>
    <t xml:space="preserve">CAPACITACIÓN PARA EL PERSONAL </t>
  </si>
  <si>
    <t xml:space="preserve">HORAS DE CAPACITACION PARA EL PERSONAL </t>
  </si>
  <si>
    <t xml:space="preserve"> REALIZADAS</t>
  </si>
  <si>
    <t xml:space="preserve">ALTAS DE CONTRATACION PROFESIONAL </t>
  </si>
  <si>
    <t xml:space="preserve">ALTAS </t>
  </si>
  <si>
    <t xml:space="preserve">BAJAS DE PERSONAL  </t>
  </si>
  <si>
    <t xml:space="preserve">BAJAS </t>
  </si>
  <si>
    <t>PRESTADORES DE SERVICIO SOCIAL</t>
  </si>
  <si>
    <t xml:space="preserve">PRESTADORES DE SERVICIO SOCIAL </t>
  </si>
  <si>
    <t xml:space="preserve">PRACTICANTES PROFESIONALES </t>
  </si>
  <si>
    <t xml:space="preserve">RECURSOS FINANCIEROS </t>
  </si>
  <si>
    <t xml:space="preserve">INFORMES ELABORADOS </t>
  </si>
  <si>
    <t xml:space="preserve">COMPRAS </t>
  </si>
  <si>
    <t xml:space="preserve">REQUISICIONES DE INSUMOS </t>
  </si>
  <si>
    <t>COMPRAS REALIZADAS RESPALDADAS</t>
  </si>
  <si>
    <t xml:space="preserve">MATERIALES </t>
  </si>
  <si>
    <t>MANTENIMIENTO</t>
  </si>
  <si>
    <t xml:space="preserve">MANTENIMIENTO DE EDIFICIOS </t>
  </si>
  <si>
    <t xml:space="preserve">INVENTARIOS DE BIENES MUEBLES </t>
  </si>
  <si>
    <t>REVISIONES PREVENTIVA A EDIFICIOS</t>
  </si>
  <si>
    <t>COMEDOR</t>
  </si>
  <si>
    <t>DONACIONES RECIBIDAS</t>
  </si>
  <si>
    <t>REALIZAR PLÁTICAS QUE FAVOREZCAN LA INCLUSIÓN SOCIAL DE LAS PERSONAS CON DISCAPACIDAD</t>
  </si>
  <si>
    <t>NUMERO DE PARTICIPANTES</t>
  </si>
  <si>
    <t>EVENTOS PARA PERSONAS CON DISCAPACIDAD</t>
  </si>
  <si>
    <t>ESTUDIOS SOCIOECONÓMICOS REALIZADOS</t>
  </si>
  <si>
    <t>ALTAS AL PADRON DE BENEFICIARIOS</t>
  </si>
  <si>
    <t>BAJAS AL PADRON DE BENEFICIARIOS</t>
  </si>
  <si>
    <t>REVISION DE TALLA Y PESO</t>
  </si>
  <si>
    <t>TONELADAS RECOLECTADAS</t>
  </si>
  <si>
    <t>PERSONAS</t>
  </si>
  <si>
    <t>INVENTARIOS REALIZADOS</t>
  </si>
  <si>
    <t xml:space="preserve">SECRETARIA TECNICA </t>
  </si>
  <si>
    <t xml:space="preserve">INFORMES TRIMESTRALES Y ANUALES </t>
  </si>
  <si>
    <t>COMUNICACIÓN SOCIAL</t>
  </si>
  <si>
    <t xml:space="preserve">VIDEOS </t>
  </si>
  <si>
    <t xml:space="preserve">VIDEO </t>
  </si>
  <si>
    <t>LOGISTICA</t>
  </si>
  <si>
    <t>SEPTIEMBRE</t>
  </si>
  <si>
    <t xml:space="preserve">MARZO </t>
  </si>
  <si>
    <t xml:space="preserve">FEBRERO </t>
  </si>
  <si>
    <t xml:space="preserve">ENERO </t>
  </si>
  <si>
    <t xml:space="preserve">METAS </t>
  </si>
  <si>
    <t xml:space="preserve">INDICADOR </t>
  </si>
  <si>
    <t>ACTIVIDAD</t>
  </si>
  <si>
    <t>JUNTAS GMPEA</t>
  </si>
  <si>
    <t>REQUISICIONES ATENDIDAS</t>
  </si>
  <si>
    <t>PASEOS EN LANCHA</t>
  </si>
  <si>
    <t>CAMPAÑAS DE DIFUSIÓN EN REDES SOCIALES</t>
  </si>
  <si>
    <t>NIÑOS ADOLESCENTES ATENDIDOS</t>
  </si>
  <si>
    <t>ENTREGA DE MATERIAL INFORMATIVO (TALLERES)</t>
  </si>
  <si>
    <t>MOCHILAS ENTREGADAS</t>
  </si>
  <si>
    <t>HORAS DE CAPACITACIÓN</t>
  </si>
  <si>
    <t>EMPRENDIENDO LA DIFERENCIA</t>
  </si>
  <si>
    <t>PARTICIPANTES DE LAS ACTIVIDADES</t>
  </si>
  <si>
    <t>PONTE LAS PILAS</t>
  </si>
  <si>
    <t>EMPRESAS VINCULADAS</t>
  </si>
  <si>
    <t>PLACAS DENTALES</t>
  </si>
  <si>
    <t>TALLER DE DISCIPLINA POSITIVA</t>
  </si>
  <si>
    <t>PROPUESTAS RECIBIDAS</t>
  </si>
  <si>
    <t xml:space="preserve">PUBLICACIONES EN REDES SOCIALES </t>
  </si>
  <si>
    <t>PROCEDIMIENTOS DE ADQUISICIÓN</t>
  </si>
  <si>
    <t>TARDES RECREATIVAS</t>
  </si>
  <si>
    <t>PROCEDIMIENTOS</t>
  </si>
  <si>
    <t>CABILDO INFANTIL</t>
  </si>
  <si>
    <t>APRENDE ES TIEMPO DE ACTUAR</t>
  </si>
  <si>
    <t xml:space="preserve"> TOTAL ANUAL</t>
  </si>
  <si>
    <t xml:space="preserve">
ACTIVIDAD</t>
  </si>
  <si>
    <t>CAMPAÑA RECUERDA EN TU CASA TE ESPERAN 100% CONSCIENTE</t>
  </si>
  <si>
    <t>TALLERES</t>
  </si>
  <si>
    <t>PLÁTICAS DE DERECHOS HUMANOS</t>
  </si>
  <si>
    <t>ELABORACIÓN DE NOMINA</t>
  </si>
  <si>
    <t>PLANTILLA DE PERSONAL</t>
  </si>
  <si>
    <t>PROVEEDORES PARTICIPANTES</t>
  </si>
  <si>
    <t xml:space="preserve">ASISTENCIA A CAPACITACIONES Y FOROS </t>
  </si>
  <si>
    <t>ASISTENCIA ASAMBLEAS</t>
  </si>
  <si>
    <t>JORNADA DE LABIO Y PALADAR HENDIDO</t>
  </si>
  <si>
    <t>COLONIAS PARTICIPANTES</t>
  </si>
  <si>
    <t xml:space="preserve">VENTA DE ALIMENTOS </t>
  </si>
  <si>
    <t xml:space="preserve"> </t>
  </si>
  <si>
    <t xml:space="preserve">VENTA DE PRODUCTOS </t>
  </si>
  <si>
    <t>TIENDA MIRADOR</t>
  </si>
  <si>
    <t>DONACIONES RECIBIDAS DE LA POBLACIÓN EN GENERAL</t>
  </si>
  <si>
    <t>PARTICIPACIÓN EN EVENTOS DE DIFUSIÓN  (FERIAS)</t>
  </si>
  <si>
    <t xml:space="preserve">PADRES QUE ASISTEN A LA SESIÓN DE ARMONÍA FAMILIAR </t>
  </si>
  <si>
    <t>TRIMESTRE 1</t>
  </si>
  <si>
    <t>TRIMESTRE 2</t>
  </si>
  <si>
    <t>TRIMESTRE 3</t>
  </si>
  <si>
    <t>TRIMESTRE 4</t>
  </si>
  <si>
    <t>TRIMESTRE  3</t>
  </si>
  <si>
    <t xml:space="preserve">COORDINACIÓN </t>
  </si>
  <si>
    <t>ESTÉTICA</t>
  </si>
  <si>
    <t>MERCADITO</t>
  </si>
  <si>
    <t>PLÁTICAS DE DESARROLLO HUMANO</t>
  </si>
  <si>
    <t>NÚMERO DE PARTICIPANTES</t>
  </si>
  <si>
    <t>EVENTOS QUE FAVOREZCAN LA INCLUSIÓN SOCIAL</t>
  </si>
  <si>
    <t>CÍRCULOS DE PAZ</t>
  </si>
  <si>
    <t xml:space="preserve">PERSONAS CANALIZADAS PARA INCLUSIÓN LABORAL </t>
  </si>
  <si>
    <t>VISITAS DE VERIFICACIÓN DE ESTUDIO DE INVESTIGACIÓN SOCIOECONÓMICO</t>
  </si>
  <si>
    <t>ORIENTACIONES  /  CANALIZACIONES</t>
  </si>
  <si>
    <t>CONSULTA MÉDICA EN BRIGADAS</t>
  </si>
  <si>
    <t>CIRUGÍA DE CATARATAS</t>
  </si>
  <si>
    <t>CIRUGÍAS LABIO Y PALADAR HENDIDO</t>
  </si>
  <si>
    <t>TERAPIA PSICOLÓGICA</t>
  </si>
  <si>
    <t>GRUPOS TANATOLÓGICOS</t>
  </si>
  <si>
    <t>SEGUIMIENTO/ VISITAS DE SUICIDIO</t>
  </si>
  <si>
    <t>APOYOS  EN  ESPECIE</t>
  </si>
  <si>
    <t>ASESORÍAS</t>
  </si>
  <si>
    <t>ASUNTOS JURÍDICOS ADMINISTRATIVOS</t>
  </si>
  <si>
    <t>TODOS LOS NIÑOS EN LA ESCUELA</t>
  </si>
  <si>
    <t xml:space="preserve">NIÑAS, NIÑOS Y ADOLESCENTES ANTENDIDOS EN ASAMBLEAS Y FOROS </t>
  </si>
  <si>
    <t>RED MEXICANA DE CIUDADES AMIGAS DE LA NIÑEZ</t>
  </si>
  <si>
    <t xml:space="preserve">ELABORACIÓN DE INFORMES TRIMESTRALES Y CUENTA PÚBLICA </t>
  </si>
  <si>
    <t xml:space="preserve">REVISIÓN PREVENTIVA DE EDIFICIOS </t>
  </si>
  <si>
    <t>SECRETARÍA TÉCNICA</t>
  </si>
  <si>
    <t>CERTIFICACIÓN</t>
  </si>
  <si>
    <t>TRANSPARENCIA</t>
  </si>
  <si>
    <t>CONTROL                INTERNO</t>
  </si>
  <si>
    <t>REVISIÓN DE CONTROL INTERNO</t>
  </si>
  <si>
    <t>SISTEMA DE EVALUACIÓN DE DESEMPEÑO</t>
  </si>
  <si>
    <t>ELABORACIÓN DE FICHAS DE SED Y EVALUACIÓN DE DESEMPEÑO</t>
  </si>
  <si>
    <t>CERTIFICACIÓN  ISO</t>
  </si>
  <si>
    <t>DISEÑO GRÁFICO</t>
  </si>
  <si>
    <t xml:space="preserve">DISEÑOS GRÁFICOS </t>
  </si>
  <si>
    <t xml:space="preserve">FOTOGRAFÍAS </t>
  </si>
  <si>
    <t xml:space="preserve">BOLETÍN  DE  PRENSA </t>
  </si>
  <si>
    <t xml:space="preserve">BOLETÍN DE PRENSA </t>
  </si>
  <si>
    <t xml:space="preserve">ENTREVISTA DE RADIO Y TELEVISIÓN </t>
  </si>
  <si>
    <t>PLÁTICAS-TALLER DE PREVENCIÓN DEL SUICIDIO</t>
  </si>
  <si>
    <t>EVALUACIONES DEL DESARROLLO DE LOS NIÑOS QUE ASISTEN A LOS CI</t>
  </si>
  <si>
    <t>VINCULACIÓN</t>
  </si>
  <si>
    <t>CENTRO RECREATIVO DE LOS GRANDES</t>
  </si>
  <si>
    <t>ADMINISTRATIVO</t>
  </si>
  <si>
    <t>INSPECTORES DEL AMBIENTE</t>
  </si>
  <si>
    <t xml:space="preserve">TRASLADOS </t>
  </si>
  <si>
    <t>&lt;</t>
  </si>
  <si>
    <t xml:space="preserve"> YO ME CAPACITO</t>
  </si>
  <si>
    <t>REVISIÓN DE DOCUMENTOS</t>
  </si>
  <si>
    <t>CONCENTRADO DE ENCUESTAS</t>
  </si>
  <si>
    <t>LISTAS DE VERIFICACIÓN</t>
  </si>
  <si>
    <t>HALLAZGOS DE AUDITORIA INTERNA</t>
  </si>
  <si>
    <t>CAPACITACIÓN PARA AUDITORES INTERNOS</t>
  </si>
  <si>
    <t>NIÑOS ACTIVOS QUE ASISTEN A LAS  CENTROS INFANTILES</t>
  </si>
  <si>
    <t>APOYOS ECONÓMICOS DIF SALTILLO</t>
  </si>
  <si>
    <t>ALIMENTOS NUTRITIVOS    DIF SALTILLO</t>
  </si>
  <si>
    <t>APOYOS ECONÓMICOS FORTALECIMIENTO SOCIAL</t>
  </si>
  <si>
    <t>ALIMENTOS NUTRITIVOS    FORTALECIMIENTO SOCIAL</t>
  </si>
  <si>
    <t xml:space="preserve">BENEFICIARIOS DE LA DONACIÓN DE APOYOS EN ESPECIE </t>
  </si>
  <si>
    <t>MEDIACIÓN Y PACIFICACIÓN / MANO CADENA</t>
  </si>
  <si>
    <t>DERECHOS HUMANOS</t>
  </si>
  <si>
    <t>ELABORACIÓN DE FLAYERS DDHH</t>
  </si>
  <si>
    <t>ELABORACIÓN DE TRÍPTICOS DDHH</t>
  </si>
  <si>
    <t>GESTIONES DE SOLICITUDES DE NUEVO INGRESO</t>
  </si>
  <si>
    <t>ESTUDIOS PARA NUEVO INGRESO PARA PROGRAMAS ALIMENTOS NUTRITIVOS DIF SALTILLO Y APOYOS ECONÓMICOS DIF SALTILLO</t>
  </si>
  <si>
    <t xml:space="preserve">VALORACIONES PARA CIRUGÍA DE PIE EQUINOVARO </t>
  </si>
  <si>
    <t xml:space="preserve">MANTENIMIENTO DE VEHÍCULOS </t>
  </si>
  <si>
    <t>SEGUIMIENTO DEL CUMPLIMIENTO DE INDICADORES</t>
  </si>
  <si>
    <t>CERTIFICACIÓN DE PROTECCIÓN CIVIL / CONTINGENCIAS ATENDIDAS</t>
  </si>
  <si>
    <t>NIÑOS CON DÉFICIT EN EL DESARROLLO DE SUS HABILIDADES</t>
  </si>
  <si>
    <t>PÁGINA DE INTERNET</t>
  </si>
  <si>
    <t>SOLICITUDES DE TRANSPARENCI A CONTESTADAS EN TIEMPO Y FORMA</t>
  </si>
  <si>
    <t>PARTICIPANTES  DE INSPECTORES DEL AMBIENTE</t>
  </si>
  <si>
    <t>MÓDULO DE ATENCIÓN CIUDADANA</t>
  </si>
  <si>
    <t xml:space="preserve">TALLA Y PESO </t>
  </si>
  <si>
    <t xml:space="preserve">TALLA Y PESO  </t>
  </si>
  <si>
    <t xml:space="preserve">DESARROLLO INFANTIL  </t>
  </si>
  <si>
    <t xml:space="preserve">DESARROLLO INFANTIL </t>
  </si>
  <si>
    <t>APOYOS EN ESPECIE</t>
  </si>
  <si>
    <t xml:space="preserve">DONACIÓN DE APARATOS ORTOPÉDICOS  </t>
  </si>
  <si>
    <t>BRINDAR AUXILIARES APARATOS ORTOPÉDICOS</t>
  </si>
  <si>
    <t>VALORACIONES PARA CIRUGÍA DE CATARATAS</t>
  </si>
  <si>
    <t>TERAPIAS</t>
  </si>
  <si>
    <t xml:space="preserve"> CIRUGÍAS Y APARATOS</t>
  </si>
  <si>
    <t>CIRUGÍAS Y APARATOS</t>
  </si>
  <si>
    <r>
      <t xml:space="preserve">VALORACIONES </t>
    </r>
    <r>
      <rPr>
        <strike/>
        <sz val="12"/>
        <color theme="1"/>
        <rFont val="Gotham Light"/>
      </rPr>
      <t xml:space="preserve"> </t>
    </r>
    <r>
      <rPr>
        <sz val="12"/>
        <color theme="1"/>
        <rFont val="Gotham Light"/>
      </rPr>
      <t>PARA CIRUGÍA DE LABIO Y PALADAR HENDIDO</t>
    </r>
  </si>
  <si>
    <r>
      <t xml:space="preserve">CIRUGÍAS DE PIE </t>
    </r>
    <r>
      <rPr>
        <sz val="12"/>
        <color theme="1"/>
        <rFont val="Gotham Light"/>
      </rPr>
      <t>EQUINOVARO</t>
    </r>
  </si>
  <si>
    <t>PRUEBAS COVID</t>
  </si>
  <si>
    <t>PRUEBA APLICADAS</t>
  </si>
  <si>
    <t>CONSULTA MÉDICA</t>
  </si>
  <si>
    <t>LOGÍSTICA</t>
  </si>
  <si>
    <t xml:space="preserve">EVENTOS </t>
  </si>
  <si>
    <t>UNIDAD DE PROTECCIÓN CIVIL</t>
  </si>
  <si>
    <t xml:space="preserve"> UNIDAD DE PROTECCIÓN CIVIL</t>
  </si>
  <si>
    <t>CAPACITACIÓN  DE PROTECCIÓN CIVIL</t>
  </si>
  <si>
    <r>
      <t xml:space="preserve">PUBLICACIONES </t>
    </r>
    <r>
      <rPr>
        <sz val="11"/>
        <color theme="1"/>
        <rFont val="Gotham ExtraLight"/>
      </rPr>
      <t>EN REDES SOCIALES</t>
    </r>
  </si>
  <si>
    <r>
      <t xml:space="preserve">PUBLICACIONES </t>
    </r>
    <r>
      <rPr>
        <strike/>
        <sz val="11"/>
        <color theme="1"/>
        <rFont val="Gotham ExtraLight"/>
      </rPr>
      <t xml:space="preserve"> </t>
    </r>
    <r>
      <rPr>
        <sz val="11"/>
        <color theme="1"/>
        <rFont val="Gotham ExtraLight"/>
      </rPr>
      <t>EN REDES SOCIALES</t>
    </r>
  </si>
  <si>
    <t>INFORMES TRIMESTRALES Y ANUAL</t>
  </si>
  <si>
    <t xml:space="preserve">ACTUALIZACIÓN DE FORMATOS INFORMACIÓN MÍNIMA PÚBLICA DE OFICIO DE LOS SUJETOS OBLIGADOS   </t>
  </si>
  <si>
    <t>CANTIDAD DE GRUPOS  ACTIVOS DE PERSONAS ADULTOS MAYORES</t>
  </si>
  <si>
    <r>
      <rPr>
        <sz val="12"/>
        <color theme="1"/>
        <rFont val="Gotham Light"/>
      </rPr>
      <t>CIRUGÍAS OSTEO INTEGRAL</t>
    </r>
    <r>
      <rPr>
        <strike/>
        <sz val="12"/>
        <color theme="1"/>
        <rFont val="Gotham Light"/>
      </rPr>
      <t xml:space="preserve"> </t>
    </r>
  </si>
  <si>
    <t>BRIGADAS DE LA UNIDAD EXTERNA DE PROTECCIÓN CIVIL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</si>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</sst>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_-* #,##0.000_-;\-* #,##0.000_-;_-* &quot;-&quot;??_-;_-@_-"/>
    <numFmt numFmtId="166" formatCode="0.00;[Red]0.00"/>
  </numFmts>
  <fonts count="23">
    <font>
      <sz val="11"/>
      <color theme="1"/>
      <name val="Calibri"/>
      <family val="2"/>
      <scheme val="minor"/>
    </font>
    <font>
      <sz val="11"/>
      <color theme="1"/>
      <name val="Gotham Light"/>
    </font>
    <font>
      <sz val="11"/>
      <color theme="1"/>
      <name val="Gotham ExtraLight"/>
    </font>
    <font>
      <sz val="10"/>
      <color theme="1"/>
      <name val="Gotham ExtraLight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Gotham Light"/>
    </font>
    <font>
      <sz val="11"/>
      <name val="Gotham ExtraLight"/>
    </font>
    <font>
      <sz val="12"/>
      <color theme="1"/>
      <name val="Gotham Light"/>
    </font>
    <font>
      <sz val="12"/>
      <name val="Gotham Light"/>
    </font>
    <font>
      <sz val="22"/>
      <color theme="1"/>
      <name val="Calibri"/>
      <family val="2"/>
      <scheme val="minor"/>
    </font>
    <font>
      <sz val="22"/>
      <color theme="1"/>
      <name val="Calibri"/>
      <family val="2"/>
    </font>
    <font>
      <strike/>
      <sz val="12"/>
      <color theme="1"/>
      <name val="Gotham Light"/>
    </font>
    <font>
      <strike/>
      <sz val="11"/>
      <color theme="1"/>
      <name val="Gotham ExtraLight"/>
    </font>
    <font>
      <sz val="14"/>
      <color theme="1"/>
      <name val="Calibri"/>
      <family val="2"/>
      <scheme val="minor"/>
    </font>
    <font>
      <sz val="22"/>
      <name val="Calibri"/>
      <family val="2"/>
      <scheme val="minor"/>
    </font>
    <font>
      <sz val="22"/>
      <color theme="1"/>
      <name val="Gotham ExtraLight"/>
    </font>
    <font>
      <sz val="2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Gotham Light"/>
    </font>
    <font>
      <sz val="8"/>
      <color theme="1"/>
      <name val="Gotham ExtraLight"/>
    </font>
  </fonts>
  <fills count="10">
    <fill>
      <patternFill patternType="none"/>
    </fill>
    <fill>
      <patternFill patternType="gray125"/>
    </fill>
    <fill>
      <patternFill patternType="solid">
        <fgColor rgb="FFFF7C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1C7E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9D7E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6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 shrinkToFit="1"/>
    </xf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0" fillId="3" borderId="0" xfId="0" applyFill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3" fontId="3" fillId="3" borderId="0" xfId="0" applyNumberFormat="1" applyFont="1" applyFill="1" applyAlignment="1">
      <alignment horizontal="center" vertical="center" wrapText="1"/>
    </xf>
    <xf numFmtId="0" fontId="0" fillId="3" borderId="0" xfId="0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3" borderId="4" xfId="0" applyFont="1" applyFill="1" applyBorder="1" applyAlignment="1">
      <alignment horizontal="center" vertical="center" wrapText="1" shrinkToFit="1"/>
    </xf>
    <xf numFmtId="0" fontId="1" fillId="3" borderId="1" xfId="0" applyFont="1" applyFill="1" applyBorder="1" applyAlignment="1">
      <alignment horizontal="center" vertical="center" wrapText="1" shrinkToFit="1"/>
    </xf>
    <xf numFmtId="0" fontId="1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0" fillId="3" borderId="4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3" fontId="0" fillId="3" borderId="1" xfId="0" applyNumberForma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3" fontId="13" fillId="5" borderId="1" xfId="0" applyNumberFormat="1" applyFont="1" applyFill="1" applyBorder="1" applyAlignment="1">
      <alignment horizontal="center" vertical="center" wrapText="1"/>
    </xf>
    <xf numFmtId="3" fontId="13" fillId="6" borderId="1" xfId="0" applyNumberFormat="1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3" fontId="12" fillId="3" borderId="1" xfId="0" applyNumberFormat="1" applyFont="1" applyFill="1" applyBorder="1" applyAlignment="1">
      <alignment horizontal="center" vertical="center" wrapText="1"/>
    </xf>
    <xf numFmtId="3" fontId="12" fillId="4" borderId="1" xfId="0" applyNumberFormat="1" applyFont="1" applyFill="1" applyBorder="1" applyAlignment="1">
      <alignment horizontal="center" vertical="center" wrapText="1"/>
    </xf>
    <xf numFmtId="3" fontId="12" fillId="8" borderId="1" xfId="0" applyNumberFormat="1" applyFont="1" applyFill="1" applyBorder="1" applyAlignment="1">
      <alignment horizontal="center" vertical="center" wrapText="1"/>
    </xf>
    <xf numFmtId="3" fontId="12" fillId="3" borderId="1" xfId="0" applyNumberFormat="1" applyFont="1" applyFill="1" applyBorder="1" applyAlignment="1">
      <alignment horizontal="center" vertical="center"/>
    </xf>
    <xf numFmtId="165" fontId="12" fillId="3" borderId="1" xfId="1" applyNumberFormat="1" applyFont="1" applyFill="1" applyBorder="1" applyAlignment="1">
      <alignment horizontal="center" vertical="center"/>
    </xf>
    <xf numFmtId="164" fontId="12" fillId="3" borderId="1" xfId="0" applyNumberFormat="1" applyFont="1" applyFill="1" applyBorder="1" applyAlignment="1">
      <alignment horizontal="center" vertical="center"/>
    </xf>
    <xf numFmtId="164" fontId="12" fillId="4" borderId="1" xfId="0" applyNumberFormat="1" applyFont="1" applyFill="1" applyBorder="1" applyAlignment="1">
      <alignment horizontal="center" vertical="center" wrapText="1"/>
    </xf>
    <xf numFmtId="164" fontId="12" fillId="8" borderId="1" xfId="0" applyNumberFormat="1" applyFont="1" applyFill="1" applyBorder="1" applyAlignment="1">
      <alignment horizontal="center" vertical="center" wrapText="1"/>
    </xf>
    <xf numFmtId="164" fontId="12" fillId="5" borderId="4" xfId="0" applyNumberFormat="1" applyFont="1" applyFill="1" applyBorder="1" applyAlignment="1">
      <alignment horizontal="center" vertical="center" wrapText="1"/>
    </xf>
    <xf numFmtId="164" fontId="12" fillId="6" borderId="1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3" fontId="13" fillId="4" borderId="1" xfId="0" applyNumberFormat="1" applyFont="1" applyFill="1" applyBorder="1" applyAlignment="1">
      <alignment horizontal="center" vertical="center" wrapText="1"/>
    </xf>
    <xf numFmtId="3" fontId="13" fillId="8" borderId="1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8" fillId="3" borderId="5" xfId="0" applyFont="1" applyFill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3" borderId="0" xfId="0" applyFont="1" applyFill="1" applyAlignment="1">
      <alignment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/>
    <xf numFmtId="0" fontId="1" fillId="3" borderId="0" xfId="0" applyFont="1" applyFill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3" fontId="12" fillId="0" borderId="10" xfId="0" applyNumberFormat="1" applyFont="1" applyBorder="1" applyAlignment="1">
      <alignment horizontal="center" vertical="center" wrapText="1"/>
    </xf>
    <xf numFmtId="3" fontId="12" fillId="0" borderId="11" xfId="0" applyNumberFormat="1" applyFont="1" applyBorder="1" applyAlignment="1">
      <alignment horizontal="center" vertical="center" wrapText="1"/>
    </xf>
    <xf numFmtId="0" fontId="0" fillId="7" borderId="12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3" fontId="0" fillId="9" borderId="1" xfId="0" applyNumberForma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6" borderId="16" xfId="0" applyFill="1" applyBorder="1" applyAlignment="1">
      <alignment horizontal="center" vertical="center" wrapText="1"/>
    </xf>
    <xf numFmtId="3" fontId="12" fillId="0" borderId="4" xfId="0" applyNumberFormat="1" applyFont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3" fontId="0" fillId="9" borderId="3" xfId="0" applyNumberFormat="1" applyFill="1" applyBorder="1" applyAlignment="1">
      <alignment horizontal="center" vertical="center" wrapText="1"/>
    </xf>
    <xf numFmtId="3" fontId="0" fillId="9" borderId="2" xfId="0" applyNumberFormat="1" applyFill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3" fontId="0" fillId="3" borderId="3" xfId="0" applyNumberFormat="1" applyFill="1" applyBorder="1" applyAlignment="1">
      <alignment horizontal="center" vertical="center" wrapText="1"/>
    </xf>
    <xf numFmtId="3" fontId="0" fillId="3" borderId="2" xfId="0" applyNumberFormat="1" applyFill="1" applyBorder="1" applyAlignment="1">
      <alignment horizontal="center" vertical="center" wrapText="1"/>
    </xf>
    <xf numFmtId="3" fontId="0" fillId="3" borderId="1" xfId="0" applyNumberForma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3" borderId="4" xfId="0" applyNumberFormat="1" applyFill="1" applyBorder="1" applyAlignment="1">
      <alignment horizontal="center" vertical="center" wrapText="1"/>
    </xf>
    <xf numFmtId="3" fontId="20" fillId="3" borderId="3" xfId="0" applyNumberFormat="1" applyFont="1" applyFill="1" applyBorder="1" applyAlignment="1">
      <alignment horizontal="center" vertical="center" wrapText="1"/>
    </xf>
    <xf numFmtId="3" fontId="20" fillId="3" borderId="2" xfId="0" applyNumberFormat="1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9" fillId="3" borderId="2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3" fillId="3" borderId="0" xfId="0" applyNumberFormat="1" applyFont="1" applyFill="1" applyAlignment="1">
      <alignment horizontal="center" vertical="center" wrapText="1"/>
    </xf>
    <xf numFmtId="3" fontId="22" fillId="3" borderId="1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89D7EF"/>
      <color rgb="FFF1C7EC"/>
      <color rgb="FFFF00FF"/>
      <color rgb="FFFF9966"/>
      <color rgb="FFFF33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0</xdr:row>
      <xdr:rowOff>95250</xdr:rowOff>
    </xdr:from>
    <xdr:to>
      <xdr:col>20</xdr:col>
      <xdr:colOff>420221</xdr:colOff>
      <xdr:row>5</xdr:row>
      <xdr:rowOff>154081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424827" y="95250"/>
          <a:ext cx="12414438" cy="103934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s-MX" sz="18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SUBDIRECCIÓN DE ADMINISTRACIÓN</a:t>
          </a:r>
          <a:r>
            <a:rPr lang="es-MX" sz="18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</a:t>
          </a:r>
        </a:p>
        <a:p>
          <a:pPr marL="0" indent="0" algn="ctr"/>
          <a:r>
            <a:rPr lang="es-MX" sz="18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PRESUPUESTO</a:t>
          </a:r>
          <a:r>
            <a:rPr lang="es-MX" sz="18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18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BASADO EN RESULTADOS 2022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586946</xdr:colOff>
      <xdr:row>5</xdr:row>
      <xdr:rowOff>114300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77596" cy="1066800"/>
        </a:xfrm>
        <a:prstGeom prst="rect">
          <a:avLst/>
        </a:prstGeom>
      </xdr:spPr>
    </xdr:pic>
    <xdr:clientData/>
  </xdr:twoCellAnchor>
  <xdr:twoCellAnchor editAs="oneCell">
    <xdr:from>
      <xdr:col>20</xdr:col>
      <xdr:colOff>228600</xdr:colOff>
      <xdr:row>0</xdr:row>
      <xdr:rowOff>0</xdr:rowOff>
    </xdr:from>
    <xdr:to>
      <xdr:col>20</xdr:col>
      <xdr:colOff>1085851</xdr:colOff>
      <xdr:row>5</xdr:row>
      <xdr:rowOff>167758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0"/>
          <a:ext cx="857251" cy="11202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95250</xdr:rowOff>
    </xdr:from>
    <xdr:to>
      <xdr:col>19</xdr:col>
      <xdr:colOff>0</xdr:colOff>
      <xdr:row>3</xdr:row>
      <xdr:rowOff>238125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381125" y="95250"/>
          <a:ext cx="17973675" cy="1038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s-MX" sz="18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SUBDIRECCIÓN DE ASUNTOS JURÍDICOS</a:t>
          </a:r>
        </a:p>
        <a:p>
          <a:pPr algn="ctr"/>
          <a:r>
            <a:rPr lang="es-MX" sz="18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PRESUPUESTO</a:t>
          </a:r>
          <a:r>
            <a:rPr lang="es-MX" sz="18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18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BASADO EN RESULTADOS 2022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901700</xdr:colOff>
      <xdr:row>5</xdr:row>
      <xdr:rowOff>71367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70524" cy="1229308"/>
        </a:xfrm>
        <a:prstGeom prst="rect">
          <a:avLst/>
        </a:prstGeom>
      </xdr:spPr>
    </xdr:pic>
    <xdr:clientData/>
  </xdr:twoCellAnchor>
  <xdr:twoCellAnchor editAs="oneCell">
    <xdr:from>
      <xdr:col>20</xdr:col>
      <xdr:colOff>55657</xdr:colOff>
      <xdr:row>0</xdr:row>
      <xdr:rowOff>0</xdr:rowOff>
    </xdr:from>
    <xdr:to>
      <xdr:col>20</xdr:col>
      <xdr:colOff>855758</xdr:colOff>
      <xdr:row>4</xdr:row>
      <xdr:rowOff>253483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86407" y="0"/>
          <a:ext cx="800101" cy="11297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95250</xdr:rowOff>
    </xdr:from>
    <xdr:to>
      <xdr:col>19</xdr:col>
      <xdr:colOff>0</xdr:colOff>
      <xdr:row>3</xdr:row>
      <xdr:rowOff>238125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409700" y="95250"/>
          <a:ext cx="18869025" cy="714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s-MX" sz="18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SUBDIRECCIÓN DE SECRETARÍA  TÉCNICA</a:t>
          </a:r>
        </a:p>
        <a:p>
          <a:pPr algn="ctr"/>
          <a:r>
            <a:rPr lang="es-MX" sz="18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PRESUPUESTO</a:t>
          </a:r>
          <a:r>
            <a:rPr lang="es-MX" sz="18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18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BASADO EN RESULTADOS 2022</a:t>
          </a:r>
        </a:p>
      </xdr:txBody>
    </xdr:sp>
    <xdr:clientData/>
  </xdr:twoCellAnchor>
  <xdr:twoCellAnchor editAs="oneCell">
    <xdr:from>
      <xdr:col>0</xdr:col>
      <xdr:colOff>254000</xdr:colOff>
      <xdr:row>0</xdr:row>
      <xdr:rowOff>0</xdr:rowOff>
    </xdr:from>
    <xdr:to>
      <xdr:col>1</xdr:col>
      <xdr:colOff>1155700</xdr:colOff>
      <xdr:row>4</xdr:row>
      <xdr:rowOff>99942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0"/>
          <a:ext cx="2276475" cy="1233417"/>
        </a:xfrm>
        <a:prstGeom prst="rect">
          <a:avLst/>
        </a:prstGeom>
      </xdr:spPr>
    </xdr:pic>
    <xdr:clientData/>
  </xdr:twoCellAnchor>
  <xdr:twoCellAnchor editAs="oneCell">
    <xdr:from>
      <xdr:col>19</xdr:col>
      <xdr:colOff>158749</xdr:colOff>
      <xdr:row>0</xdr:row>
      <xdr:rowOff>0</xdr:rowOff>
    </xdr:from>
    <xdr:to>
      <xdr:col>19</xdr:col>
      <xdr:colOff>1016000</xdr:colOff>
      <xdr:row>3</xdr:row>
      <xdr:rowOff>110608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37474" y="0"/>
          <a:ext cx="857251" cy="112025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95250</xdr:rowOff>
    </xdr:from>
    <xdr:to>
      <xdr:col>19</xdr:col>
      <xdr:colOff>0</xdr:colOff>
      <xdr:row>3</xdr:row>
      <xdr:rowOff>238125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381125" y="95250"/>
          <a:ext cx="4781550" cy="714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s-MX" sz="180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SUBDIRECCIÓN DE PROGRAMAS SOCIALES</a:t>
          </a:r>
        </a:p>
        <a:p>
          <a:pPr algn="ctr"/>
          <a:r>
            <a:rPr lang="es-MX" sz="18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PRESUPUESTO</a:t>
          </a:r>
          <a:r>
            <a:rPr lang="es-MX" sz="18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18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BASADO EN RESULTADOS 2022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698500</xdr:colOff>
      <xdr:row>5</xdr:row>
      <xdr:rowOff>71367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0600" cy="1252467"/>
        </a:xfrm>
        <a:prstGeom prst="rect">
          <a:avLst/>
        </a:prstGeom>
      </xdr:spPr>
    </xdr:pic>
    <xdr:clientData/>
  </xdr:twoCellAnchor>
  <xdr:twoCellAnchor editAs="oneCell">
    <xdr:from>
      <xdr:col>20</xdr:col>
      <xdr:colOff>19050</xdr:colOff>
      <xdr:row>0</xdr:row>
      <xdr:rowOff>0</xdr:rowOff>
    </xdr:from>
    <xdr:to>
      <xdr:col>20</xdr:col>
      <xdr:colOff>876301</xdr:colOff>
      <xdr:row>4</xdr:row>
      <xdr:rowOff>250308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02925" y="0"/>
          <a:ext cx="857251" cy="1123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U267"/>
  <sheetViews>
    <sheetView showGridLines="0" tabSelected="1" view="pageBreakPreview" topLeftCell="D1" zoomScale="60" zoomScaleNormal="50" workbookViewId="0">
      <selection activeCell="K20" sqref="K20"/>
    </sheetView>
  </sheetViews>
  <sheetFormatPr baseColWidth="10" defaultColWidth="11.42578125" defaultRowHeight="15"/>
  <cols>
    <col min="1" max="1" width="20.7109375" style="1" customWidth="1"/>
    <col min="2" max="2" width="21" style="1" customWidth="1"/>
    <col min="3" max="3" width="24.7109375" style="1" customWidth="1"/>
    <col min="4" max="4" width="21.7109375" style="1" customWidth="1"/>
    <col min="5" max="7" width="13.140625" style="7" customWidth="1"/>
    <col min="8" max="8" width="16.7109375" style="7" customWidth="1"/>
    <col min="9" max="11" width="13.140625" style="7" customWidth="1"/>
    <col min="12" max="12" width="16.7109375" style="7" customWidth="1"/>
    <col min="13" max="14" width="13.140625" style="7" customWidth="1"/>
    <col min="15" max="16" width="16.7109375" style="7" customWidth="1"/>
    <col min="17" max="17" width="13.140625" style="7" customWidth="1"/>
    <col min="18" max="18" width="16.7109375" style="7" customWidth="1"/>
    <col min="19" max="19" width="16.7109375" style="12" customWidth="1"/>
    <col min="20" max="20" width="16.7109375" style="7" customWidth="1"/>
    <col min="21" max="21" width="17" style="7" customWidth="1"/>
  </cols>
  <sheetData>
    <row r="1" spans="1:21">
      <c r="D1" s="11"/>
      <c r="E1"/>
      <c r="F1"/>
      <c r="G1"/>
      <c r="H1"/>
      <c r="I1"/>
      <c r="J1"/>
      <c r="K1"/>
      <c r="L1"/>
      <c r="M1"/>
      <c r="N1"/>
      <c r="O1"/>
      <c r="P1"/>
      <c r="S1" s="7">
        <v>0</v>
      </c>
    </row>
    <row r="2" spans="1:21">
      <c r="D2" s="11"/>
      <c r="E2"/>
      <c r="F2"/>
      <c r="G2"/>
      <c r="H2"/>
      <c r="I2"/>
      <c r="J2"/>
      <c r="K2"/>
      <c r="L2"/>
      <c r="M2"/>
      <c r="N2"/>
      <c r="O2"/>
      <c r="P2"/>
      <c r="S2" s="7"/>
    </row>
    <row r="3" spans="1:21">
      <c r="D3" s="11"/>
      <c r="E3"/>
      <c r="F3"/>
      <c r="G3"/>
      <c r="H3"/>
      <c r="I3"/>
      <c r="J3"/>
      <c r="K3"/>
      <c r="L3"/>
      <c r="M3"/>
      <c r="N3"/>
      <c r="O3"/>
      <c r="P3"/>
      <c r="S3" s="7"/>
    </row>
    <row r="4" spans="1:21">
      <c r="D4" s="11"/>
      <c r="E4"/>
      <c r="F4"/>
      <c r="G4"/>
      <c r="H4"/>
      <c r="I4"/>
      <c r="J4"/>
      <c r="K4"/>
      <c r="L4"/>
      <c r="M4"/>
      <c r="N4"/>
      <c r="O4"/>
      <c r="P4"/>
      <c r="S4" s="7"/>
    </row>
    <row r="5" spans="1:21"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</row>
    <row r="6" spans="1:21" ht="15.75" thickBot="1"/>
    <row r="7" spans="1:21" ht="54.95" customHeight="1" thickBot="1">
      <c r="A7" s="101" t="s">
        <v>0</v>
      </c>
      <c r="B7" s="101" t="s">
        <v>200</v>
      </c>
      <c r="C7" s="101" t="s">
        <v>1</v>
      </c>
      <c r="D7" s="101" t="s">
        <v>2</v>
      </c>
      <c r="E7" s="100" t="s">
        <v>3</v>
      </c>
      <c r="F7" s="18" t="s">
        <v>4</v>
      </c>
      <c r="G7" s="18" t="s">
        <v>5</v>
      </c>
      <c r="H7" s="20" t="s">
        <v>218</v>
      </c>
      <c r="I7" s="18" t="s">
        <v>6</v>
      </c>
      <c r="J7" s="18" t="s">
        <v>7</v>
      </c>
      <c r="K7" s="18" t="s">
        <v>8</v>
      </c>
      <c r="L7" s="59" t="s">
        <v>219</v>
      </c>
      <c r="M7" s="18" t="s">
        <v>9</v>
      </c>
      <c r="N7" s="18" t="s">
        <v>10</v>
      </c>
      <c r="O7" s="18" t="s">
        <v>171</v>
      </c>
      <c r="P7" s="21" t="s">
        <v>222</v>
      </c>
      <c r="Q7" s="18" t="s">
        <v>11</v>
      </c>
      <c r="R7" s="18" t="s">
        <v>12</v>
      </c>
      <c r="S7" s="18" t="s">
        <v>13</v>
      </c>
      <c r="T7" s="98" t="s">
        <v>221</v>
      </c>
      <c r="U7" s="99" t="s">
        <v>14</v>
      </c>
    </row>
    <row r="8" spans="1:21" ht="27" customHeight="1">
      <c r="A8" s="121" t="s">
        <v>132</v>
      </c>
      <c r="B8" s="117" t="s">
        <v>133</v>
      </c>
      <c r="C8" s="117" t="s">
        <v>134</v>
      </c>
      <c r="D8" s="34" t="s">
        <v>17</v>
      </c>
      <c r="E8" s="45">
        <v>450</v>
      </c>
      <c r="F8" s="45">
        <v>200</v>
      </c>
      <c r="G8" s="45">
        <v>100</v>
      </c>
      <c r="H8" s="46">
        <f t="shared" ref="H8:H47" si="0">SUM(E8:G8)</f>
        <v>750</v>
      </c>
      <c r="I8" s="45">
        <v>300</v>
      </c>
      <c r="J8" s="45">
        <v>200</v>
      </c>
      <c r="K8" s="45">
        <v>250</v>
      </c>
      <c r="L8" s="60">
        <f>SUM(I8:K8)</f>
        <v>750</v>
      </c>
      <c r="M8" s="45">
        <v>200</v>
      </c>
      <c r="N8" s="45">
        <v>250</v>
      </c>
      <c r="O8" s="45">
        <v>300</v>
      </c>
      <c r="P8" s="47">
        <f t="shared" ref="P8:P47" si="1">SUM(M8:O8)</f>
        <v>750</v>
      </c>
      <c r="Q8" s="45">
        <v>350</v>
      </c>
      <c r="R8" s="45">
        <v>300</v>
      </c>
      <c r="S8" s="45">
        <v>100</v>
      </c>
      <c r="T8" s="48">
        <f t="shared" ref="T8:T47" si="2">SUM(Q8:S8)</f>
        <v>750</v>
      </c>
      <c r="U8" s="89">
        <f t="shared" ref="U8:U47" si="3">H8+L8+P8+T8</f>
        <v>3000</v>
      </c>
    </row>
    <row r="9" spans="1:21" ht="27" customHeight="1">
      <c r="A9" s="125"/>
      <c r="B9" s="117"/>
      <c r="C9" s="120"/>
      <c r="D9" s="34" t="s">
        <v>135</v>
      </c>
      <c r="E9" s="45">
        <v>656</v>
      </c>
      <c r="F9" s="45">
        <v>63</v>
      </c>
      <c r="G9" s="45">
        <v>500</v>
      </c>
      <c r="H9" s="46">
        <f t="shared" si="0"/>
        <v>1219</v>
      </c>
      <c r="I9" s="45">
        <v>420</v>
      </c>
      <c r="J9" s="45">
        <v>277</v>
      </c>
      <c r="K9" s="45">
        <v>99</v>
      </c>
      <c r="L9" s="60">
        <f>SUM(I9:K9)</f>
        <v>796</v>
      </c>
      <c r="M9" s="45">
        <v>191</v>
      </c>
      <c r="N9" s="45">
        <v>325</v>
      </c>
      <c r="O9" s="45">
        <v>479</v>
      </c>
      <c r="P9" s="47">
        <f t="shared" si="1"/>
        <v>995</v>
      </c>
      <c r="Q9" s="45">
        <v>419</v>
      </c>
      <c r="R9" s="45">
        <v>56</v>
      </c>
      <c r="S9" s="45">
        <v>0</v>
      </c>
      <c r="T9" s="48">
        <f t="shared" si="2"/>
        <v>475</v>
      </c>
      <c r="U9" s="89">
        <f t="shared" si="3"/>
        <v>3485</v>
      </c>
    </row>
    <row r="10" spans="1:21" ht="27" customHeight="1">
      <c r="A10" s="121" t="s">
        <v>132</v>
      </c>
      <c r="B10" s="117" t="s">
        <v>136</v>
      </c>
      <c r="C10" s="117" t="s">
        <v>137</v>
      </c>
      <c r="D10" s="34" t="s">
        <v>17</v>
      </c>
      <c r="E10" s="45">
        <v>5</v>
      </c>
      <c r="F10" s="45">
        <v>6</v>
      </c>
      <c r="G10" s="45">
        <v>10</v>
      </c>
      <c r="H10" s="46">
        <f t="shared" si="0"/>
        <v>21</v>
      </c>
      <c r="I10" s="45">
        <v>0</v>
      </c>
      <c r="J10" s="45">
        <v>0</v>
      </c>
      <c r="K10" s="45">
        <v>0</v>
      </c>
      <c r="L10" s="60">
        <f>SUM(I10:K10)</f>
        <v>0</v>
      </c>
      <c r="M10" s="45">
        <v>0</v>
      </c>
      <c r="N10" s="45">
        <v>0</v>
      </c>
      <c r="O10" s="45">
        <v>0</v>
      </c>
      <c r="P10" s="47">
        <f t="shared" si="1"/>
        <v>0</v>
      </c>
      <c r="Q10" s="45">
        <v>0</v>
      </c>
      <c r="R10" s="45">
        <v>0</v>
      </c>
      <c r="S10" s="45">
        <v>0</v>
      </c>
      <c r="T10" s="48">
        <f t="shared" si="2"/>
        <v>0</v>
      </c>
      <c r="U10" s="89">
        <f t="shared" si="3"/>
        <v>21</v>
      </c>
    </row>
    <row r="11" spans="1:21" ht="27" customHeight="1">
      <c r="A11" s="125"/>
      <c r="B11" s="117"/>
      <c r="C11" s="120"/>
      <c r="D11" s="34" t="s">
        <v>135</v>
      </c>
      <c r="E11" s="45">
        <v>5</v>
      </c>
      <c r="F11" s="45">
        <v>4</v>
      </c>
      <c r="G11" s="45">
        <v>3</v>
      </c>
      <c r="H11" s="46">
        <f t="shared" si="0"/>
        <v>12</v>
      </c>
      <c r="I11" s="45">
        <v>0</v>
      </c>
      <c r="J11" s="45">
        <v>1</v>
      </c>
      <c r="K11" s="45">
        <v>2</v>
      </c>
      <c r="L11" s="60">
        <f>SUM(I11:K11)</f>
        <v>3</v>
      </c>
      <c r="M11" s="45">
        <v>1</v>
      </c>
      <c r="N11" s="45">
        <v>1</v>
      </c>
      <c r="O11" s="45">
        <v>1</v>
      </c>
      <c r="P11" s="47">
        <f t="shared" si="1"/>
        <v>3</v>
      </c>
      <c r="Q11" s="45">
        <v>3</v>
      </c>
      <c r="R11" s="45">
        <v>1</v>
      </c>
      <c r="S11" s="45">
        <v>1</v>
      </c>
      <c r="T11" s="48">
        <f t="shared" si="2"/>
        <v>5</v>
      </c>
      <c r="U11" s="89">
        <f t="shared" si="3"/>
        <v>23</v>
      </c>
    </row>
    <row r="12" spans="1:21" ht="27" customHeight="1">
      <c r="A12" s="118" t="s">
        <v>132</v>
      </c>
      <c r="B12" s="117" t="s">
        <v>138</v>
      </c>
      <c r="C12" s="117" t="s">
        <v>139</v>
      </c>
      <c r="D12" s="34" t="s">
        <v>17</v>
      </c>
      <c r="E12" s="45">
        <v>7</v>
      </c>
      <c r="F12" s="45">
        <v>2</v>
      </c>
      <c r="G12" s="45">
        <v>12</v>
      </c>
      <c r="H12" s="46">
        <f t="shared" si="0"/>
        <v>21</v>
      </c>
      <c r="I12" s="45">
        <v>0</v>
      </c>
      <c r="J12" s="45">
        <v>0</v>
      </c>
      <c r="K12" s="45">
        <v>0</v>
      </c>
      <c r="L12" s="60">
        <v>0</v>
      </c>
      <c r="M12" s="45">
        <v>0</v>
      </c>
      <c r="N12" s="45">
        <v>0</v>
      </c>
      <c r="O12" s="45">
        <v>0</v>
      </c>
      <c r="P12" s="47">
        <f t="shared" si="1"/>
        <v>0</v>
      </c>
      <c r="Q12" s="45">
        <v>0</v>
      </c>
      <c r="R12" s="45">
        <v>0</v>
      </c>
      <c r="S12" s="45">
        <v>0</v>
      </c>
      <c r="T12" s="48">
        <f t="shared" si="2"/>
        <v>0</v>
      </c>
      <c r="U12" s="89">
        <f t="shared" si="3"/>
        <v>21</v>
      </c>
    </row>
    <row r="13" spans="1:21" ht="27" customHeight="1">
      <c r="A13" s="118"/>
      <c r="B13" s="117"/>
      <c r="C13" s="120"/>
      <c r="D13" s="34" t="s">
        <v>135</v>
      </c>
      <c r="E13" s="45">
        <v>7</v>
      </c>
      <c r="F13" s="45">
        <v>2</v>
      </c>
      <c r="G13" s="45">
        <v>0</v>
      </c>
      <c r="H13" s="46">
        <f t="shared" si="0"/>
        <v>9</v>
      </c>
      <c r="I13" s="45">
        <v>0</v>
      </c>
      <c r="J13" s="45">
        <v>3</v>
      </c>
      <c r="K13" s="45">
        <v>0</v>
      </c>
      <c r="L13" s="60">
        <f t="shared" ref="L13:L47" si="4">SUM(I13:K13)</f>
        <v>3</v>
      </c>
      <c r="M13" s="45">
        <v>3</v>
      </c>
      <c r="N13" s="45">
        <v>2</v>
      </c>
      <c r="O13" s="45">
        <v>1</v>
      </c>
      <c r="P13" s="47">
        <f t="shared" si="1"/>
        <v>6</v>
      </c>
      <c r="Q13" s="45">
        <v>1</v>
      </c>
      <c r="R13" s="45">
        <v>3</v>
      </c>
      <c r="S13" s="45">
        <v>1</v>
      </c>
      <c r="T13" s="48">
        <f t="shared" si="2"/>
        <v>5</v>
      </c>
      <c r="U13" s="89">
        <f t="shared" si="3"/>
        <v>23</v>
      </c>
    </row>
    <row r="14" spans="1:21" ht="27" customHeight="1">
      <c r="A14" s="118" t="s">
        <v>132</v>
      </c>
      <c r="B14" s="122" t="s">
        <v>205</v>
      </c>
      <c r="C14" s="122" t="s">
        <v>204</v>
      </c>
      <c r="D14" s="34" t="s">
        <v>17</v>
      </c>
      <c r="E14" s="45">
        <v>2</v>
      </c>
      <c r="F14" s="45">
        <v>2</v>
      </c>
      <c r="G14" s="45">
        <v>2</v>
      </c>
      <c r="H14" s="46">
        <f t="shared" si="0"/>
        <v>6</v>
      </c>
      <c r="I14" s="45">
        <v>2</v>
      </c>
      <c r="J14" s="45">
        <v>2</v>
      </c>
      <c r="K14" s="45">
        <v>2</v>
      </c>
      <c r="L14" s="60">
        <f t="shared" si="4"/>
        <v>6</v>
      </c>
      <c r="M14" s="45">
        <v>2</v>
      </c>
      <c r="N14" s="45">
        <v>2</v>
      </c>
      <c r="O14" s="45">
        <v>2</v>
      </c>
      <c r="P14" s="47">
        <f t="shared" si="1"/>
        <v>6</v>
      </c>
      <c r="Q14" s="45">
        <v>2</v>
      </c>
      <c r="R14" s="45">
        <v>2</v>
      </c>
      <c r="S14" s="45">
        <v>3</v>
      </c>
      <c r="T14" s="48">
        <f t="shared" si="2"/>
        <v>7</v>
      </c>
      <c r="U14" s="89">
        <f t="shared" si="3"/>
        <v>25</v>
      </c>
    </row>
    <row r="15" spans="1:21" ht="27" customHeight="1">
      <c r="A15" s="118"/>
      <c r="B15" s="127"/>
      <c r="C15" s="127"/>
      <c r="D15" s="34" t="s">
        <v>135</v>
      </c>
      <c r="E15" s="45">
        <v>2</v>
      </c>
      <c r="F15" s="45">
        <v>2</v>
      </c>
      <c r="G15" s="45">
        <v>2</v>
      </c>
      <c r="H15" s="46">
        <f t="shared" si="0"/>
        <v>6</v>
      </c>
      <c r="I15" s="45">
        <v>2</v>
      </c>
      <c r="J15" s="45">
        <v>2</v>
      </c>
      <c r="K15" s="45">
        <v>2</v>
      </c>
      <c r="L15" s="60">
        <f t="shared" si="4"/>
        <v>6</v>
      </c>
      <c r="M15" s="45">
        <v>2</v>
      </c>
      <c r="N15" s="45">
        <v>2</v>
      </c>
      <c r="O15" s="45">
        <v>2</v>
      </c>
      <c r="P15" s="47">
        <f t="shared" si="1"/>
        <v>6</v>
      </c>
      <c r="Q15" s="45">
        <v>2</v>
      </c>
      <c r="R15" s="45">
        <v>2</v>
      </c>
      <c r="S15" s="45">
        <v>3</v>
      </c>
      <c r="T15" s="48">
        <f t="shared" si="2"/>
        <v>7</v>
      </c>
      <c r="U15" s="89">
        <f t="shared" si="3"/>
        <v>25</v>
      </c>
    </row>
    <row r="16" spans="1:21" ht="27" customHeight="1">
      <c r="A16" s="118" t="s">
        <v>132</v>
      </c>
      <c r="B16" s="117" t="s">
        <v>140</v>
      </c>
      <c r="C16" s="117" t="s">
        <v>141</v>
      </c>
      <c r="D16" s="34" t="s">
        <v>17</v>
      </c>
      <c r="E16" s="45">
        <v>3</v>
      </c>
      <c r="F16" s="45">
        <v>6</v>
      </c>
      <c r="G16" s="45">
        <v>14</v>
      </c>
      <c r="H16" s="46">
        <f t="shared" si="0"/>
        <v>23</v>
      </c>
      <c r="I16" s="45">
        <v>5</v>
      </c>
      <c r="J16" s="45">
        <v>8</v>
      </c>
      <c r="K16" s="45">
        <v>10</v>
      </c>
      <c r="L16" s="60">
        <f t="shared" si="4"/>
        <v>23</v>
      </c>
      <c r="M16" s="45">
        <v>7</v>
      </c>
      <c r="N16" s="45">
        <v>5</v>
      </c>
      <c r="O16" s="45">
        <v>10</v>
      </c>
      <c r="P16" s="47">
        <f t="shared" si="1"/>
        <v>22</v>
      </c>
      <c r="Q16" s="45">
        <v>10</v>
      </c>
      <c r="R16" s="45">
        <v>7</v>
      </c>
      <c r="S16" s="45">
        <v>5</v>
      </c>
      <c r="T16" s="48">
        <f t="shared" si="2"/>
        <v>22</v>
      </c>
      <c r="U16" s="89">
        <f t="shared" si="3"/>
        <v>90</v>
      </c>
    </row>
    <row r="17" spans="1:21" ht="27" customHeight="1">
      <c r="A17" s="118"/>
      <c r="B17" s="117"/>
      <c r="C17" s="120"/>
      <c r="D17" s="34" t="s">
        <v>135</v>
      </c>
      <c r="E17" s="45">
        <v>3</v>
      </c>
      <c r="F17" s="45">
        <v>4</v>
      </c>
      <c r="G17" s="45">
        <v>4</v>
      </c>
      <c r="H17" s="46">
        <f t="shared" si="0"/>
        <v>11</v>
      </c>
      <c r="I17" s="45">
        <v>2</v>
      </c>
      <c r="J17" s="45">
        <v>3</v>
      </c>
      <c r="K17" s="45">
        <v>1</v>
      </c>
      <c r="L17" s="60">
        <f t="shared" si="4"/>
        <v>6</v>
      </c>
      <c r="M17" s="45">
        <v>4</v>
      </c>
      <c r="N17" s="45">
        <v>4</v>
      </c>
      <c r="O17" s="45">
        <v>14</v>
      </c>
      <c r="P17" s="47">
        <f t="shared" si="1"/>
        <v>22</v>
      </c>
      <c r="Q17" s="45">
        <v>14</v>
      </c>
      <c r="R17" s="45">
        <v>13</v>
      </c>
      <c r="S17" s="45">
        <v>0</v>
      </c>
      <c r="T17" s="48">
        <f t="shared" si="2"/>
        <v>27</v>
      </c>
      <c r="U17" s="89">
        <f t="shared" si="3"/>
        <v>66</v>
      </c>
    </row>
    <row r="18" spans="1:21" ht="27" customHeight="1">
      <c r="A18" s="118" t="s">
        <v>132</v>
      </c>
      <c r="B18" s="117" t="s">
        <v>142</v>
      </c>
      <c r="C18" s="117" t="s">
        <v>142</v>
      </c>
      <c r="D18" s="34" t="s">
        <v>17</v>
      </c>
      <c r="E18" s="45">
        <v>1</v>
      </c>
      <c r="F18" s="45">
        <v>3</v>
      </c>
      <c r="G18" s="45">
        <v>3</v>
      </c>
      <c r="H18" s="46">
        <f t="shared" si="0"/>
        <v>7</v>
      </c>
      <c r="I18" s="45">
        <v>2</v>
      </c>
      <c r="J18" s="45">
        <v>2</v>
      </c>
      <c r="K18" s="45">
        <v>2</v>
      </c>
      <c r="L18" s="60">
        <f t="shared" si="4"/>
        <v>6</v>
      </c>
      <c r="M18" s="45">
        <v>2</v>
      </c>
      <c r="N18" s="45">
        <v>2</v>
      </c>
      <c r="O18" s="45">
        <v>2</v>
      </c>
      <c r="P18" s="47">
        <f t="shared" si="1"/>
        <v>6</v>
      </c>
      <c r="Q18" s="45">
        <v>3</v>
      </c>
      <c r="R18" s="45">
        <v>3</v>
      </c>
      <c r="S18" s="45">
        <v>0</v>
      </c>
      <c r="T18" s="48">
        <f t="shared" si="2"/>
        <v>6</v>
      </c>
      <c r="U18" s="89">
        <f t="shared" si="3"/>
        <v>25</v>
      </c>
    </row>
    <row r="19" spans="1:21" ht="27" customHeight="1">
      <c r="A19" s="118"/>
      <c r="B19" s="117"/>
      <c r="C19" s="117"/>
      <c r="D19" s="34" t="s">
        <v>135</v>
      </c>
      <c r="E19" s="45">
        <v>1</v>
      </c>
      <c r="F19" s="45">
        <v>4</v>
      </c>
      <c r="G19" s="45">
        <v>2</v>
      </c>
      <c r="H19" s="46">
        <f t="shared" si="0"/>
        <v>7</v>
      </c>
      <c r="I19" s="45">
        <v>1</v>
      </c>
      <c r="J19" s="45">
        <v>6</v>
      </c>
      <c r="K19" s="45">
        <v>6</v>
      </c>
      <c r="L19" s="60">
        <f t="shared" si="4"/>
        <v>13</v>
      </c>
      <c r="M19" s="45">
        <v>0</v>
      </c>
      <c r="N19" s="45">
        <v>3</v>
      </c>
      <c r="O19" s="45">
        <v>1</v>
      </c>
      <c r="P19" s="47">
        <f t="shared" si="1"/>
        <v>4</v>
      </c>
      <c r="Q19" s="45">
        <v>0</v>
      </c>
      <c r="R19" s="45">
        <v>0</v>
      </c>
      <c r="S19" s="45">
        <v>1</v>
      </c>
      <c r="T19" s="48">
        <f t="shared" si="2"/>
        <v>1</v>
      </c>
      <c r="U19" s="89">
        <f t="shared" si="3"/>
        <v>25</v>
      </c>
    </row>
    <row r="20" spans="1:21" ht="27" customHeight="1">
      <c r="A20" s="118" t="s">
        <v>143</v>
      </c>
      <c r="B20" s="117" t="s">
        <v>245</v>
      </c>
      <c r="C20" s="117" t="s">
        <v>144</v>
      </c>
      <c r="D20" s="34" t="s">
        <v>17</v>
      </c>
      <c r="E20" s="45">
        <v>1</v>
      </c>
      <c r="F20" s="45">
        <v>0</v>
      </c>
      <c r="G20" s="45">
        <v>0</v>
      </c>
      <c r="H20" s="46">
        <f t="shared" si="0"/>
        <v>1</v>
      </c>
      <c r="I20" s="53">
        <v>2</v>
      </c>
      <c r="J20" s="45">
        <v>0</v>
      </c>
      <c r="K20" s="45">
        <v>0</v>
      </c>
      <c r="L20" s="60">
        <f t="shared" si="4"/>
        <v>2</v>
      </c>
      <c r="M20" s="45">
        <v>1</v>
      </c>
      <c r="N20" s="45">
        <v>0</v>
      </c>
      <c r="O20" s="53">
        <v>0</v>
      </c>
      <c r="P20" s="47">
        <f t="shared" si="1"/>
        <v>1</v>
      </c>
      <c r="Q20" s="45">
        <v>1</v>
      </c>
      <c r="R20" s="53">
        <v>0</v>
      </c>
      <c r="S20" s="45">
        <v>0</v>
      </c>
      <c r="T20" s="48">
        <f t="shared" si="2"/>
        <v>1</v>
      </c>
      <c r="U20" s="89">
        <f t="shared" si="3"/>
        <v>5</v>
      </c>
    </row>
    <row r="21" spans="1:21" ht="38.25" customHeight="1">
      <c r="A21" s="118"/>
      <c r="B21" s="117"/>
      <c r="C21" s="120"/>
      <c r="D21" s="34" t="s">
        <v>135</v>
      </c>
      <c r="E21" s="45">
        <v>1</v>
      </c>
      <c r="F21" s="45">
        <v>0</v>
      </c>
      <c r="G21" s="45">
        <v>0</v>
      </c>
      <c r="H21" s="46">
        <f t="shared" si="0"/>
        <v>1</v>
      </c>
      <c r="I21" s="53">
        <v>2</v>
      </c>
      <c r="J21" s="45">
        <v>0</v>
      </c>
      <c r="K21" s="45">
        <v>0</v>
      </c>
      <c r="L21" s="60">
        <f t="shared" si="4"/>
        <v>2</v>
      </c>
      <c r="M21" s="45">
        <v>1</v>
      </c>
      <c r="N21" s="45">
        <v>0</v>
      </c>
      <c r="O21" s="53">
        <v>0</v>
      </c>
      <c r="P21" s="47">
        <f t="shared" si="1"/>
        <v>1</v>
      </c>
      <c r="Q21" s="45">
        <v>1</v>
      </c>
      <c r="R21" s="53">
        <v>0</v>
      </c>
      <c r="S21" s="45">
        <v>0</v>
      </c>
      <c r="T21" s="48">
        <f t="shared" si="2"/>
        <v>1</v>
      </c>
      <c r="U21" s="89">
        <f t="shared" si="3"/>
        <v>5</v>
      </c>
    </row>
    <row r="22" spans="1:21" ht="27" customHeight="1">
      <c r="A22" s="118" t="s">
        <v>265</v>
      </c>
      <c r="B22" s="122" t="s">
        <v>214</v>
      </c>
      <c r="C22" s="128" t="s">
        <v>213</v>
      </c>
      <c r="D22" s="34" t="s">
        <v>17</v>
      </c>
      <c r="E22" s="45">
        <v>177</v>
      </c>
      <c r="F22" s="45">
        <v>177</v>
      </c>
      <c r="G22" s="45">
        <v>177</v>
      </c>
      <c r="H22" s="46">
        <f t="shared" si="0"/>
        <v>531</v>
      </c>
      <c r="I22" s="53">
        <v>177</v>
      </c>
      <c r="J22" s="45">
        <v>177</v>
      </c>
      <c r="K22" s="45">
        <v>177</v>
      </c>
      <c r="L22" s="60">
        <f t="shared" si="4"/>
        <v>531</v>
      </c>
      <c r="M22" s="45">
        <v>177</v>
      </c>
      <c r="N22" s="45">
        <v>177</v>
      </c>
      <c r="O22" s="53">
        <v>177</v>
      </c>
      <c r="P22" s="47">
        <f t="shared" si="1"/>
        <v>531</v>
      </c>
      <c r="Q22" s="45">
        <v>177</v>
      </c>
      <c r="R22" s="53">
        <v>177</v>
      </c>
      <c r="S22" s="45">
        <v>177</v>
      </c>
      <c r="T22" s="48">
        <f t="shared" si="2"/>
        <v>531</v>
      </c>
      <c r="U22" s="89">
        <f t="shared" si="3"/>
        <v>2124</v>
      </c>
    </row>
    <row r="23" spans="1:21" ht="27" customHeight="1">
      <c r="A23" s="118"/>
      <c r="B23" s="127"/>
      <c r="C23" s="129"/>
      <c r="D23" s="34" t="s">
        <v>135</v>
      </c>
      <c r="E23" s="45">
        <v>89</v>
      </c>
      <c r="F23" s="45">
        <v>56</v>
      </c>
      <c r="G23" s="45">
        <v>186</v>
      </c>
      <c r="H23" s="46">
        <f t="shared" si="0"/>
        <v>331</v>
      </c>
      <c r="I23" s="53">
        <v>252</v>
      </c>
      <c r="J23" s="45">
        <v>104</v>
      </c>
      <c r="K23" s="45">
        <v>147</v>
      </c>
      <c r="L23" s="60">
        <f t="shared" si="4"/>
        <v>503</v>
      </c>
      <c r="M23" s="45">
        <v>144</v>
      </c>
      <c r="N23" s="45">
        <v>200</v>
      </c>
      <c r="O23" s="53">
        <v>176</v>
      </c>
      <c r="P23" s="47">
        <f t="shared" si="1"/>
        <v>520</v>
      </c>
      <c r="Q23" s="45">
        <v>86</v>
      </c>
      <c r="R23" s="53">
        <v>146</v>
      </c>
      <c r="S23" s="45">
        <v>120</v>
      </c>
      <c r="T23" s="48">
        <f t="shared" si="2"/>
        <v>352</v>
      </c>
      <c r="U23" s="89">
        <f t="shared" si="3"/>
        <v>1706</v>
      </c>
    </row>
    <row r="24" spans="1:21" ht="27" customHeight="1">
      <c r="A24" s="118" t="s">
        <v>145</v>
      </c>
      <c r="B24" s="117" t="s">
        <v>146</v>
      </c>
      <c r="C24" s="117" t="s">
        <v>147</v>
      </c>
      <c r="D24" s="34" t="s">
        <v>17</v>
      </c>
      <c r="E24" s="45">
        <v>85</v>
      </c>
      <c r="F24" s="45">
        <v>85</v>
      </c>
      <c r="G24" s="45">
        <v>85</v>
      </c>
      <c r="H24" s="46">
        <f t="shared" si="0"/>
        <v>255</v>
      </c>
      <c r="I24" s="53">
        <v>85</v>
      </c>
      <c r="J24" s="45">
        <v>85</v>
      </c>
      <c r="K24" s="45">
        <v>85</v>
      </c>
      <c r="L24" s="60">
        <f t="shared" si="4"/>
        <v>255</v>
      </c>
      <c r="M24" s="45">
        <v>85</v>
      </c>
      <c r="N24" s="45">
        <v>85</v>
      </c>
      <c r="O24" s="53">
        <v>85</v>
      </c>
      <c r="P24" s="47">
        <f t="shared" si="1"/>
        <v>255</v>
      </c>
      <c r="Q24" s="45">
        <v>85</v>
      </c>
      <c r="R24" s="53">
        <v>100</v>
      </c>
      <c r="S24" s="45">
        <v>50</v>
      </c>
      <c r="T24" s="48">
        <f t="shared" si="2"/>
        <v>235</v>
      </c>
      <c r="U24" s="89">
        <f t="shared" si="3"/>
        <v>1000</v>
      </c>
    </row>
    <row r="25" spans="1:21" ht="27" customHeight="1">
      <c r="A25" s="118"/>
      <c r="B25" s="117"/>
      <c r="C25" s="120"/>
      <c r="D25" s="34" t="s">
        <v>135</v>
      </c>
      <c r="E25" s="45">
        <v>14</v>
      </c>
      <c r="F25" s="45">
        <v>106</v>
      </c>
      <c r="G25" s="45">
        <v>155</v>
      </c>
      <c r="H25" s="46">
        <f t="shared" si="0"/>
        <v>275</v>
      </c>
      <c r="I25" s="53">
        <v>124</v>
      </c>
      <c r="J25" s="45">
        <v>146</v>
      </c>
      <c r="K25" s="45">
        <v>166</v>
      </c>
      <c r="L25" s="60">
        <f t="shared" si="4"/>
        <v>436</v>
      </c>
      <c r="M25" s="45">
        <v>145</v>
      </c>
      <c r="N25" s="45">
        <v>189</v>
      </c>
      <c r="O25" s="53">
        <v>167</v>
      </c>
      <c r="P25" s="47">
        <f t="shared" si="1"/>
        <v>501</v>
      </c>
      <c r="Q25" s="45">
        <v>165</v>
      </c>
      <c r="R25" s="53">
        <v>232</v>
      </c>
      <c r="S25" s="53">
        <v>126</v>
      </c>
      <c r="T25" s="48">
        <f t="shared" si="2"/>
        <v>523</v>
      </c>
      <c r="U25" s="89">
        <f t="shared" si="3"/>
        <v>1735</v>
      </c>
    </row>
    <row r="26" spans="1:21" ht="27" customHeight="1">
      <c r="A26" s="118" t="s">
        <v>145</v>
      </c>
      <c r="B26" s="122" t="s">
        <v>196</v>
      </c>
      <c r="C26" s="128" t="s">
        <v>194</v>
      </c>
      <c r="D26" s="34" t="s">
        <v>17</v>
      </c>
      <c r="E26" s="45">
        <v>10</v>
      </c>
      <c r="F26" s="45">
        <v>10</v>
      </c>
      <c r="G26" s="45">
        <v>10</v>
      </c>
      <c r="H26" s="46">
        <f t="shared" si="0"/>
        <v>30</v>
      </c>
      <c r="I26" s="53">
        <v>10</v>
      </c>
      <c r="J26" s="45">
        <v>10</v>
      </c>
      <c r="K26" s="45">
        <v>10</v>
      </c>
      <c r="L26" s="60">
        <f t="shared" si="4"/>
        <v>30</v>
      </c>
      <c r="M26" s="45">
        <v>10</v>
      </c>
      <c r="N26" s="45">
        <v>10</v>
      </c>
      <c r="O26" s="53">
        <v>10</v>
      </c>
      <c r="P26" s="47">
        <f t="shared" si="1"/>
        <v>30</v>
      </c>
      <c r="Q26" s="45">
        <v>10</v>
      </c>
      <c r="R26" s="53">
        <v>9</v>
      </c>
      <c r="S26" s="45">
        <v>1</v>
      </c>
      <c r="T26" s="48">
        <f t="shared" si="2"/>
        <v>20</v>
      </c>
      <c r="U26" s="89">
        <f t="shared" si="3"/>
        <v>110</v>
      </c>
    </row>
    <row r="27" spans="1:21" ht="27" customHeight="1">
      <c r="A27" s="118"/>
      <c r="B27" s="127"/>
      <c r="C27" s="129"/>
      <c r="D27" s="34" t="s">
        <v>135</v>
      </c>
      <c r="E27" s="45">
        <v>14</v>
      </c>
      <c r="F27" s="45">
        <v>97</v>
      </c>
      <c r="G27" s="45">
        <v>119</v>
      </c>
      <c r="H27" s="46">
        <f t="shared" si="0"/>
        <v>230</v>
      </c>
      <c r="I27" s="53">
        <v>135</v>
      </c>
      <c r="J27" s="45">
        <v>164</v>
      </c>
      <c r="K27" s="45">
        <v>153</v>
      </c>
      <c r="L27" s="60">
        <f t="shared" si="4"/>
        <v>452</v>
      </c>
      <c r="M27" s="45">
        <v>147</v>
      </c>
      <c r="N27" s="45">
        <v>170</v>
      </c>
      <c r="O27" s="53">
        <v>171</v>
      </c>
      <c r="P27" s="47">
        <f t="shared" si="1"/>
        <v>488</v>
      </c>
      <c r="Q27" s="45">
        <v>187</v>
      </c>
      <c r="R27" s="53">
        <v>173</v>
      </c>
      <c r="S27" s="53">
        <v>233</v>
      </c>
      <c r="T27" s="48">
        <f t="shared" si="2"/>
        <v>593</v>
      </c>
      <c r="U27" s="89">
        <f t="shared" si="3"/>
        <v>1763</v>
      </c>
    </row>
    <row r="28" spans="1:21" ht="27" customHeight="1">
      <c r="A28" s="121" t="s">
        <v>145</v>
      </c>
      <c r="B28" s="117" t="s">
        <v>146</v>
      </c>
      <c r="C28" s="117" t="s">
        <v>179</v>
      </c>
      <c r="D28" s="34" t="s">
        <v>17</v>
      </c>
      <c r="E28" s="45">
        <v>150</v>
      </c>
      <c r="F28" s="45">
        <v>200</v>
      </c>
      <c r="G28" s="45">
        <v>250</v>
      </c>
      <c r="H28" s="46">
        <f t="shared" si="0"/>
        <v>600</v>
      </c>
      <c r="I28" s="53">
        <v>200</v>
      </c>
      <c r="J28" s="45">
        <v>200</v>
      </c>
      <c r="K28" s="45">
        <v>200</v>
      </c>
      <c r="L28" s="60">
        <f t="shared" si="4"/>
        <v>600</v>
      </c>
      <c r="M28" s="45">
        <v>200</v>
      </c>
      <c r="N28" s="45">
        <v>200</v>
      </c>
      <c r="O28" s="53">
        <v>200</v>
      </c>
      <c r="P28" s="47">
        <f t="shared" si="1"/>
        <v>600</v>
      </c>
      <c r="Q28" s="45">
        <v>100</v>
      </c>
      <c r="R28" s="53">
        <v>100</v>
      </c>
      <c r="S28" s="45">
        <v>100</v>
      </c>
      <c r="T28" s="48">
        <f t="shared" si="2"/>
        <v>300</v>
      </c>
      <c r="U28" s="89">
        <f t="shared" si="3"/>
        <v>2100</v>
      </c>
    </row>
    <row r="29" spans="1:21" ht="27" customHeight="1">
      <c r="A29" s="125"/>
      <c r="B29" s="117"/>
      <c r="C29" s="120"/>
      <c r="D29" s="34" t="s">
        <v>135</v>
      </c>
      <c r="E29" s="45">
        <v>146</v>
      </c>
      <c r="F29" s="45">
        <v>157</v>
      </c>
      <c r="G29" s="45">
        <v>253</v>
      </c>
      <c r="H29" s="46">
        <f t="shared" si="0"/>
        <v>556</v>
      </c>
      <c r="I29" s="53">
        <v>233</v>
      </c>
      <c r="J29" s="45">
        <v>225</v>
      </c>
      <c r="K29" s="45">
        <v>239</v>
      </c>
      <c r="L29" s="60">
        <f t="shared" si="4"/>
        <v>697</v>
      </c>
      <c r="M29" s="45">
        <v>215</v>
      </c>
      <c r="N29" s="45">
        <v>291</v>
      </c>
      <c r="O29" s="53">
        <v>258</v>
      </c>
      <c r="P29" s="47">
        <f t="shared" si="1"/>
        <v>764</v>
      </c>
      <c r="Q29" s="45">
        <v>261</v>
      </c>
      <c r="R29" s="53">
        <v>337</v>
      </c>
      <c r="S29" s="53">
        <v>268</v>
      </c>
      <c r="T29" s="48">
        <f t="shared" si="2"/>
        <v>866</v>
      </c>
      <c r="U29" s="89">
        <f t="shared" si="3"/>
        <v>2883</v>
      </c>
    </row>
    <row r="30" spans="1:21" ht="27" customHeight="1">
      <c r="A30" s="121" t="s">
        <v>145</v>
      </c>
      <c r="B30" s="122" t="s">
        <v>196</v>
      </c>
      <c r="C30" s="128" t="s">
        <v>206</v>
      </c>
      <c r="D30" s="34" t="s">
        <v>17</v>
      </c>
      <c r="E30" s="45">
        <v>20</v>
      </c>
      <c r="F30" s="45">
        <v>20</v>
      </c>
      <c r="G30" s="45">
        <v>20</v>
      </c>
      <c r="H30" s="46">
        <f t="shared" si="0"/>
        <v>60</v>
      </c>
      <c r="I30" s="53">
        <v>20</v>
      </c>
      <c r="J30" s="45">
        <v>20</v>
      </c>
      <c r="K30" s="45">
        <v>20</v>
      </c>
      <c r="L30" s="60">
        <f t="shared" si="4"/>
        <v>60</v>
      </c>
      <c r="M30" s="45">
        <v>20</v>
      </c>
      <c r="N30" s="45">
        <v>20</v>
      </c>
      <c r="O30" s="53">
        <v>20</v>
      </c>
      <c r="P30" s="47">
        <f t="shared" si="1"/>
        <v>60</v>
      </c>
      <c r="Q30" s="45">
        <v>20</v>
      </c>
      <c r="R30" s="53">
        <v>20</v>
      </c>
      <c r="S30" s="45">
        <v>20</v>
      </c>
      <c r="T30" s="48">
        <f t="shared" si="2"/>
        <v>60</v>
      </c>
      <c r="U30" s="89">
        <f t="shared" si="3"/>
        <v>240</v>
      </c>
    </row>
    <row r="31" spans="1:21" ht="27" customHeight="1">
      <c r="A31" s="125"/>
      <c r="B31" s="127"/>
      <c r="C31" s="129"/>
      <c r="D31" s="34" t="s">
        <v>135</v>
      </c>
      <c r="E31" s="45">
        <v>12</v>
      </c>
      <c r="F31" s="45">
        <v>35</v>
      </c>
      <c r="G31" s="45">
        <v>33</v>
      </c>
      <c r="H31" s="46">
        <f t="shared" si="0"/>
        <v>80</v>
      </c>
      <c r="I31" s="53">
        <v>34</v>
      </c>
      <c r="J31" s="45">
        <v>34</v>
      </c>
      <c r="K31" s="45">
        <v>35</v>
      </c>
      <c r="L31" s="60">
        <f t="shared" si="4"/>
        <v>103</v>
      </c>
      <c r="M31" s="45">
        <v>35</v>
      </c>
      <c r="N31" s="45">
        <v>35</v>
      </c>
      <c r="O31" s="53">
        <v>33</v>
      </c>
      <c r="P31" s="47">
        <f t="shared" si="1"/>
        <v>103</v>
      </c>
      <c r="Q31" s="45">
        <v>39</v>
      </c>
      <c r="R31" s="53">
        <v>39</v>
      </c>
      <c r="S31" s="53">
        <v>41</v>
      </c>
      <c r="T31" s="48">
        <f t="shared" si="2"/>
        <v>119</v>
      </c>
      <c r="U31" s="89">
        <f t="shared" si="3"/>
        <v>405</v>
      </c>
    </row>
    <row r="32" spans="1:21" ht="27" customHeight="1">
      <c r="A32" s="118" t="s">
        <v>148</v>
      </c>
      <c r="B32" s="117" t="s">
        <v>149</v>
      </c>
      <c r="C32" s="117" t="s">
        <v>288</v>
      </c>
      <c r="D32" s="34" t="s">
        <v>17</v>
      </c>
      <c r="E32" s="45">
        <v>13</v>
      </c>
      <c r="F32" s="45">
        <v>13</v>
      </c>
      <c r="G32" s="45">
        <v>14</v>
      </c>
      <c r="H32" s="46">
        <f t="shared" si="0"/>
        <v>40</v>
      </c>
      <c r="I32" s="53">
        <v>16</v>
      </c>
      <c r="J32" s="45">
        <v>17</v>
      </c>
      <c r="K32" s="45">
        <v>17</v>
      </c>
      <c r="L32" s="60">
        <f t="shared" si="4"/>
        <v>50</v>
      </c>
      <c r="M32" s="45">
        <v>10</v>
      </c>
      <c r="N32" s="45">
        <v>10</v>
      </c>
      <c r="O32" s="53">
        <v>10</v>
      </c>
      <c r="P32" s="47">
        <f t="shared" si="1"/>
        <v>30</v>
      </c>
      <c r="Q32" s="45">
        <v>10</v>
      </c>
      <c r="R32" s="53">
        <v>10</v>
      </c>
      <c r="S32" s="45">
        <v>10</v>
      </c>
      <c r="T32" s="48">
        <f t="shared" si="2"/>
        <v>30</v>
      </c>
      <c r="U32" s="89">
        <f t="shared" si="3"/>
        <v>150</v>
      </c>
    </row>
    <row r="33" spans="1:21" ht="27" customHeight="1">
      <c r="A33" s="118"/>
      <c r="B33" s="117"/>
      <c r="C33" s="117"/>
      <c r="D33" s="34" t="s">
        <v>135</v>
      </c>
      <c r="E33" s="45">
        <v>12</v>
      </c>
      <c r="F33" s="45">
        <v>8</v>
      </c>
      <c r="G33" s="45">
        <v>10</v>
      </c>
      <c r="H33" s="46">
        <f t="shared" si="0"/>
        <v>30</v>
      </c>
      <c r="I33" s="53">
        <v>18</v>
      </c>
      <c r="J33" s="45">
        <v>15</v>
      </c>
      <c r="K33" s="45">
        <v>20</v>
      </c>
      <c r="L33" s="60">
        <f t="shared" si="4"/>
        <v>53</v>
      </c>
      <c r="M33" s="45">
        <v>15</v>
      </c>
      <c r="N33" s="45">
        <v>12</v>
      </c>
      <c r="O33" s="53">
        <v>10</v>
      </c>
      <c r="P33" s="47">
        <f t="shared" si="1"/>
        <v>37</v>
      </c>
      <c r="Q33" s="45">
        <v>17</v>
      </c>
      <c r="R33" s="53">
        <v>11</v>
      </c>
      <c r="S33" s="45">
        <v>6</v>
      </c>
      <c r="T33" s="48">
        <f t="shared" si="2"/>
        <v>34</v>
      </c>
      <c r="U33" s="89">
        <f t="shared" si="3"/>
        <v>154</v>
      </c>
    </row>
    <row r="34" spans="1:21" ht="27" customHeight="1">
      <c r="A34" s="118" t="s">
        <v>148</v>
      </c>
      <c r="B34" s="117" t="s">
        <v>149</v>
      </c>
      <c r="C34" s="117" t="s">
        <v>150</v>
      </c>
      <c r="D34" s="34" t="s">
        <v>17</v>
      </c>
      <c r="E34" s="45">
        <v>22</v>
      </c>
      <c r="F34" s="45">
        <v>23</v>
      </c>
      <c r="G34" s="45">
        <v>23</v>
      </c>
      <c r="H34" s="46">
        <f t="shared" si="0"/>
        <v>68</v>
      </c>
      <c r="I34" s="53">
        <v>22</v>
      </c>
      <c r="J34" s="45">
        <v>23</v>
      </c>
      <c r="K34" s="45">
        <v>23</v>
      </c>
      <c r="L34" s="60">
        <f t="shared" si="4"/>
        <v>68</v>
      </c>
      <c r="M34" s="45">
        <v>24</v>
      </c>
      <c r="N34" s="45">
        <v>23</v>
      </c>
      <c r="O34" s="53">
        <v>23</v>
      </c>
      <c r="P34" s="47">
        <f t="shared" si="1"/>
        <v>70</v>
      </c>
      <c r="Q34" s="45">
        <v>22</v>
      </c>
      <c r="R34" s="53">
        <v>23</v>
      </c>
      <c r="S34" s="45">
        <v>23</v>
      </c>
      <c r="T34" s="48">
        <f t="shared" si="2"/>
        <v>68</v>
      </c>
      <c r="U34" s="89">
        <f t="shared" si="3"/>
        <v>274</v>
      </c>
    </row>
    <row r="35" spans="1:21" ht="27" customHeight="1">
      <c r="A35" s="118"/>
      <c r="B35" s="117"/>
      <c r="C35" s="117"/>
      <c r="D35" s="34" t="s">
        <v>135</v>
      </c>
      <c r="E35" s="45">
        <v>21</v>
      </c>
      <c r="F35" s="45">
        <v>18</v>
      </c>
      <c r="G35" s="45">
        <v>15</v>
      </c>
      <c r="H35" s="46">
        <f t="shared" si="0"/>
        <v>54</v>
      </c>
      <c r="I35" s="53">
        <v>23</v>
      </c>
      <c r="J35" s="45">
        <v>21</v>
      </c>
      <c r="K35" s="45">
        <v>25</v>
      </c>
      <c r="L35" s="60">
        <f t="shared" si="4"/>
        <v>69</v>
      </c>
      <c r="M35" s="45">
        <v>26</v>
      </c>
      <c r="N35" s="45">
        <v>28</v>
      </c>
      <c r="O35" s="53">
        <v>24</v>
      </c>
      <c r="P35" s="47">
        <f t="shared" si="1"/>
        <v>78</v>
      </c>
      <c r="Q35" s="45">
        <v>31</v>
      </c>
      <c r="R35" s="53">
        <v>24</v>
      </c>
      <c r="S35" s="45">
        <v>19</v>
      </c>
      <c r="T35" s="48">
        <f t="shared" si="2"/>
        <v>74</v>
      </c>
      <c r="U35" s="89">
        <f t="shared" si="3"/>
        <v>275</v>
      </c>
    </row>
    <row r="36" spans="1:21" ht="27" customHeight="1">
      <c r="A36" s="118" t="s">
        <v>148</v>
      </c>
      <c r="B36" s="117" t="s">
        <v>246</v>
      </c>
      <c r="C36" s="117" t="s">
        <v>152</v>
      </c>
      <c r="D36" s="34" t="s">
        <v>17</v>
      </c>
      <c r="E36" s="45">
        <v>20</v>
      </c>
      <c r="F36" s="45">
        <v>20</v>
      </c>
      <c r="G36" s="45">
        <v>20</v>
      </c>
      <c r="H36" s="46">
        <f t="shared" si="0"/>
        <v>60</v>
      </c>
      <c r="I36" s="53">
        <v>20</v>
      </c>
      <c r="J36" s="45">
        <v>20</v>
      </c>
      <c r="K36" s="45">
        <v>20</v>
      </c>
      <c r="L36" s="60">
        <f t="shared" si="4"/>
        <v>60</v>
      </c>
      <c r="M36" s="45">
        <v>20</v>
      </c>
      <c r="N36" s="45">
        <v>20</v>
      </c>
      <c r="O36" s="53">
        <v>20</v>
      </c>
      <c r="P36" s="47">
        <f t="shared" si="1"/>
        <v>60</v>
      </c>
      <c r="Q36" s="45">
        <v>20</v>
      </c>
      <c r="R36" s="53">
        <v>20</v>
      </c>
      <c r="S36" s="45">
        <v>20</v>
      </c>
      <c r="T36" s="48">
        <f t="shared" si="2"/>
        <v>60</v>
      </c>
      <c r="U36" s="89">
        <f t="shared" si="3"/>
        <v>240</v>
      </c>
    </row>
    <row r="37" spans="1:21" ht="27" customHeight="1">
      <c r="A37" s="118"/>
      <c r="B37" s="117"/>
      <c r="C37" s="117"/>
      <c r="D37" s="34" t="s">
        <v>135</v>
      </c>
      <c r="E37" s="45">
        <v>20</v>
      </c>
      <c r="F37" s="45">
        <v>16</v>
      </c>
      <c r="G37" s="45">
        <v>14</v>
      </c>
      <c r="H37" s="46">
        <f t="shared" si="0"/>
        <v>50</v>
      </c>
      <c r="I37" s="53">
        <v>18</v>
      </c>
      <c r="J37" s="45">
        <v>17</v>
      </c>
      <c r="K37" s="45">
        <v>23</v>
      </c>
      <c r="L37" s="60">
        <f t="shared" si="4"/>
        <v>58</v>
      </c>
      <c r="M37" s="45">
        <v>25</v>
      </c>
      <c r="N37" s="45">
        <v>21</v>
      </c>
      <c r="O37" s="53">
        <v>19</v>
      </c>
      <c r="P37" s="47">
        <f t="shared" si="1"/>
        <v>65</v>
      </c>
      <c r="Q37" s="45">
        <v>24</v>
      </c>
      <c r="R37" s="53">
        <v>28</v>
      </c>
      <c r="S37" s="45">
        <v>18</v>
      </c>
      <c r="T37" s="48">
        <f t="shared" si="2"/>
        <v>70</v>
      </c>
      <c r="U37" s="89">
        <f t="shared" si="3"/>
        <v>243</v>
      </c>
    </row>
    <row r="38" spans="1:21" ht="27" customHeight="1">
      <c r="A38" s="118" t="s">
        <v>148</v>
      </c>
      <c r="B38" s="117" t="s">
        <v>153</v>
      </c>
      <c r="C38" s="117" t="s">
        <v>211</v>
      </c>
      <c r="D38" s="34" t="s">
        <v>17</v>
      </c>
      <c r="E38" s="45">
        <v>1541</v>
      </c>
      <c r="F38" s="45">
        <v>1541</v>
      </c>
      <c r="G38" s="45">
        <v>1542</v>
      </c>
      <c r="H38" s="46">
        <f t="shared" si="0"/>
        <v>4624</v>
      </c>
      <c r="I38" s="53">
        <v>1541</v>
      </c>
      <c r="J38" s="45">
        <v>1542</v>
      </c>
      <c r="K38" s="45">
        <v>1542</v>
      </c>
      <c r="L38" s="60">
        <f t="shared" si="4"/>
        <v>4625</v>
      </c>
      <c r="M38" s="45">
        <v>1542</v>
      </c>
      <c r="N38" s="45">
        <v>1542</v>
      </c>
      <c r="O38" s="53">
        <v>1542</v>
      </c>
      <c r="P38" s="47">
        <f t="shared" si="1"/>
        <v>4626</v>
      </c>
      <c r="Q38" s="45">
        <v>1542</v>
      </c>
      <c r="R38" s="53">
        <v>1541</v>
      </c>
      <c r="S38" s="45">
        <v>1542</v>
      </c>
      <c r="T38" s="48">
        <f t="shared" si="2"/>
        <v>4625</v>
      </c>
      <c r="U38" s="89">
        <f t="shared" si="3"/>
        <v>18500</v>
      </c>
    </row>
    <row r="39" spans="1:21" ht="27" customHeight="1">
      <c r="A39" s="118"/>
      <c r="B39" s="117"/>
      <c r="C39" s="117"/>
      <c r="D39" s="34" t="s">
        <v>135</v>
      </c>
      <c r="E39" s="45">
        <v>728</v>
      </c>
      <c r="F39" s="45">
        <v>979</v>
      </c>
      <c r="G39" s="45">
        <v>1102</v>
      </c>
      <c r="H39" s="46">
        <f t="shared" si="0"/>
        <v>2809</v>
      </c>
      <c r="I39" s="53">
        <v>1216</v>
      </c>
      <c r="J39" s="45">
        <v>1701</v>
      </c>
      <c r="K39" s="45">
        <v>1732</v>
      </c>
      <c r="L39" s="60">
        <f t="shared" si="4"/>
        <v>4649</v>
      </c>
      <c r="M39" s="45">
        <v>1689</v>
      </c>
      <c r="N39" s="45">
        <v>1702</v>
      </c>
      <c r="O39" s="53">
        <v>1582</v>
      </c>
      <c r="P39" s="47">
        <f t="shared" si="1"/>
        <v>4973</v>
      </c>
      <c r="Q39" s="45">
        <v>1615</v>
      </c>
      <c r="R39" s="53">
        <v>1681</v>
      </c>
      <c r="S39" s="45">
        <v>1487</v>
      </c>
      <c r="T39" s="48">
        <f t="shared" si="2"/>
        <v>4783</v>
      </c>
      <c r="U39" s="89">
        <f t="shared" si="3"/>
        <v>17214</v>
      </c>
    </row>
    <row r="40" spans="1:21" ht="27" customHeight="1">
      <c r="A40" s="118" t="s">
        <v>148</v>
      </c>
      <c r="B40" s="117" t="s">
        <v>151</v>
      </c>
      <c r="C40" s="117" t="s">
        <v>164</v>
      </c>
      <c r="D40" s="34" t="s">
        <v>17</v>
      </c>
      <c r="E40" s="45">
        <v>0</v>
      </c>
      <c r="F40" s="45">
        <v>0</v>
      </c>
      <c r="G40" s="45">
        <v>1</v>
      </c>
      <c r="H40" s="46">
        <f t="shared" si="0"/>
        <v>1</v>
      </c>
      <c r="I40" s="53">
        <v>0</v>
      </c>
      <c r="J40" s="45">
        <v>0</v>
      </c>
      <c r="K40" s="45">
        <v>0</v>
      </c>
      <c r="L40" s="60">
        <f t="shared" si="4"/>
        <v>0</v>
      </c>
      <c r="M40" s="45">
        <v>0</v>
      </c>
      <c r="N40" s="45">
        <v>0</v>
      </c>
      <c r="O40" s="53">
        <v>1</v>
      </c>
      <c r="P40" s="47">
        <f t="shared" si="1"/>
        <v>1</v>
      </c>
      <c r="Q40" s="45">
        <v>0</v>
      </c>
      <c r="R40" s="53">
        <v>0</v>
      </c>
      <c r="S40" s="45">
        <v>0</v>
      </c>
      <c r="T40" s="48">
        <f t="shared" si="2"/>
        <v>0</v>
      </c>
      <c r="U40" s="89">
        <f t="shared" si="3"/>
        <v>2</v>
      </c>
    </row>
    <row r="41" spans="1:21" ht="27" customHeight="1">
      <c r="A41" s="121"/>
      <c r="B41" s="122"/>
      <c r="C41" s="122"/>
      <c r="D41" s="35" t="s">
        <v>135</v>
      </c>
      <c r="E41" s="45">
        <v>0</v>
      </c>
      <c r="F41" s="45">
        <v>0</v>
      </c>
      <c r="G41" s="45">
        <v>0</v>
      </c>
      <c r="H41" s="46">
        <f t="shared" si="0"/>
        <v>0</v>
      </c>
      <c r="I41" s="53">
        <v>0</v>
      </c>
      <c r="J41" s="45">
        <v>0</v>
      </c>
      <c r="K41" s="45">
        <v>0</v>
      </c>
      <c r="L41" s="60">
        <f t="shared" si="4"/>
        <v>0</v>
      </c>
      <c r="M41" s="45">
        <v>0</v>
      </c>
      <c r="N41" s="45">
        <v>0</v>
      </c>
      <c r="O41" s="53">
        <v>0</v>
      </c>
      <c r="P41" s="47">
        <f t="shared" si="1"/>
        <v>0</v>
      </c>
      <c r="Q41" s="45">
        <v>1</v>
      </c>
      <c r="R41" s="53">
        <v>0</v>
      </c>
      <c r="S41" s="45">
        <v>0</v>
      </c>
      <c r="T41" s="48">
        <f t="shared" si="2"/>
        <v>1</v>
      </c>
      <c r="U41" s="89">
        <f t="shared" si="3"/>
        <v>1</v>
      </c>
    </row>
    <row r="42" spans="1:21" ht="27" customHeight="1">
      <c r="A42" s="118" t="s">
        <v>148</v>
      </c>
      <c r="B42" s="117" t="s">
        <v>215</v>
      </c>
      <c r="C42" s="117" t="s">
        <v>154</v>
      </c>
      <c r="D42" s="34" t="s">
        <v>17</v>
      </c>
      <c r="E42" s="45">
        <v>25</v>
      </c>
      <c r="F42" s="45">
        <v>25</v>
      </c>
      <c r="G42" s="45">
        <v>25</v>
      </c>
      <c r="H42" s="46">
        <f t="shared" si="0"/>
        <v>75</v>
      </c>
      <c r="I42" s="53">
        <v>25</v>
      </c>
      <c r="J42" s="45">
        <v>25</v>
      </c>
      <c r="K42" s="45">
        <v>25</v>
      </c>
      <c r="L42" s="60">
        <f t="shared" si="4"/>
        <v>75</v>
      </c>
      <c r="M42" s="45">
        <v>25</v>
      </c>
      <c r="N42" s="45">
        <v>25</v>
      </c>
      <c r="O42" s="53">
        <v>25</v>
      </c>
      <c r="P42" s="47">
        <f t="shared" si="1"/>
        <v>75</v>
      </c>
      <c r="Q42" s="45">
        <v>25</v>
      </c>
      <c r="R42" s="53">
        <v>25</v>
      </c>
      <c r="S42" s="45">
        <v>25</v>
      </c>
      <c r="T42" s="48">
        <f t="shared" si="2"/>
        <v>75</v>
      </c>
      <c r="U42" s="89">
        <f t="shared" si="3"/>
        <v>300</v>
      </c>
    </row>
    <row r="43" spans="1:21" ht="39" customHeight="1">
      <c r="A43" s="118"/>
      <c r="B43" s="117"/>
      <c r="C43" s="117"/>
      <c r="D43" s="34" t="s">
        <v>135</v>
      </c>
      <c r="E43" s="45">
        <v>29</v>
      </c>
      <c r="F43" s="45">
        <v>30</v>
      </c>
      <c r="G43" s="45">
        <v>24</v>
      </c>
      <c r="H43" s="46">
        <f t="shared" si="0"/>
        <v>83</v>
      </c>
      <c r="I43" s="53">
        <v>28</v>
      </c>
      <c r="J43" s="45">
        <v>32</v>
      </c>
      <c r="K43" s="45">
        <v>29</v>
      </c>
      <c r="L43" s="60">
        <f t="shared" si="4"/>
        <v>89</v>
      </c>
      <c r="M43" s="45">
        <v>28</v>
      </c>
      <c r="N43" s="45">
        <v>30</v>
      </c>
      <c r="O43" s="53">
        <v>24</v>
      </c>
      <c r="P43" s="47">
        <f t="shared" si="1"/>
        <v>82</v>
      </c>
      <c r="Q43" s="45">
        <v>25</v>
      </c>
      <c r="R43" s="53">
        <v>23</v>
      </c>
      <c r="S43" s="45">
        <v>25</v>
      </c>
      <c r="T43" s="48">
        <f t="shared" si="2"/>
        <v>73</v>
      </c>
      <c r="U43" s="89">
        <f t="shared" si="3"/>
        <v>327</v>
      </c>
    </row>
    <row r="44" spans="1:21" ht="27" customHeight="1">
      <c r="A44" s="118" t="s">
        <v>148</v>
      </c>
      <c r="B44" s="117" t="s">
        <v>180</v>
      </c>
      <c r="C44" s="117" t="s">
        <v>180</v>
      </c>
      <c r="D44" s="34" t="s">
        <v>17</v>
      </c>
      <c r="E44" s="45">
        <v>416</v>
      </c>
      <c r="F44" s="45">
        <v>416</v>
      </c>
      <c r="G44" s="45">
        <v>418</v>
      </c>
      <c r="H44" s="46">
        <f t="shared" si="0"/>
        <v>1250</v>
      </c>
      <c r="I44" s="53">
        <v>416</v>
      </c>
      <c r="J44" s="45">
        <v>416</v>
      </c>
      <c r="K44" s="45">
        <v>418</v>
      </c>
      <c r="L44" s="60">
        <f t="shared" si="4"/>
        <v>1250</v>
      </c>
      <c r="M44" s="45">
        <v>418</v>
      </c>
      <c r="N44" s="45">
        <v>416</v>
      </c>
      <c r="O44" s="53">
        <v>416</v>
      </c>
      <c r="P44" s="47">
        <f t="shared" si="1"/>
        <v>1250</v>
      </c>
      <c r="Q44" s="45">
        <v>417</v>
      </c>
      <c r="R44" s="53">
        <v>417</v>
      </c>
      <c r="S44" s="45">
        <v>416</v>
      </c>
      <c r="T44" s="48">
        <f t="shared" si="2"/>
        <v>1250</v>
      </c>
      <c r="U44" s="89">
        <f t="shared" si="3"/>
        <v>5000</v>
      </c>
    </row>
    <row r="45" spans="1:21" ht="27" customHeight="1">
      <c r="A45" s="118"/>
      <c r="B45" s="117"/>
      <c r="C45" s="117"/>
      <c r="D45" s="34" t="s">
        <v>135</v>
      </c>
      <c r="E45" s="45">
        <v>448</v>
      </c>
      <c r="F45" s="45">
        <v>490</v>
      </c>
      <c r="G45" s="45">
        <v>777</v>
      </c>
      <c r="H45" s="46">
        <f t="shared" si="0"/>
        <v>1715</v>
      </c>
      <c r="I45" s="53">
        <v>897</v>
      </c>
      <c r="J45" s="45">
        <v>532</v>
      </c>
      <c r="K45" s="45">
        <v>545</v>
      </c>
      <c r="L45" s="60">
        <f t="shared" si="4"/>
        <v>1974</v>
      </c>
      <c r="M45" s="45">
        <v>659</v>
      </c>
      <c r="N45" s="45">
        <v>805</v>
      </c>
      <c r="O45" s="53">
        <v>618</v>
      </c>
      <c r="P45" s="47">
        <f t="shared" si="1"/>
        <v>2082</v>
      </c>
      <c r="Q45" s="45">
        <v>648</v>
      </c>
      <c r="R45" s="53">
        <v>398</v>
      </c>
      <c r="S45" s="45">
        <v>0</v>
      </c>
      <c r="T45" s="48">
        <f t="shared" si="2"/>
        <v>1046</v>
      </c>
      <c r="U45" s="89">
        <f t="shared" si="3"/>
        <v>6817</v>
      </c>
    </row>
    <row r="46" spans="1:21" ht="27" customHeight="1">
      <c r="A46" s="118" t="s">
        <v>148</v>
      </c>
      <c r="B46" s="117" t="s">
        <v>180</v>
      </c>
      <c r="C46" s="117" t="s">
        <v>195</v>
      </c>
      <c r="D46" s="34" t="s">
        <v>17</v>
      </c>
      <c r="E46" s="45">
        <v>1</v>
      </c>
      <c r="F46" s="45">
        <v>1</v>
      </c>
      <c r="G46" s="45">
        <v>1</v>
      </c>
      <c r="H46" s="46">
        <f t="shared" si="0"/>
        <v>3</v>
      </c>
      <c r="I46" s="53">
        <v>1</v>
      </c>
      <c r="J46" s="45">
        <v>1</v>
      </c>
      <c r="K46" s="45">
        <v>1</v>
      </c>
      <c r="L46" s="60">
        <f t="shared" si="4"/>
        <v>3</v>
      </c>
      <c r="M46" s="45">
        <v>1</v>
      </c>
      <c r="N46" s="45">
        <v>1</v>
      </c>
      <c r="O46" s="53">
        <v>1</v>
      </c>
      <c r="P46" s="47">
        <f t="shared" si="1"/>
        <v>3</v>
      </c>
      <c r="Q46" s="45">
        <v>1</v>
      </c>
      <c r="R46" s="53">
        <v>1</v>
      </c>
      <c r="S46" s="45">
        <v>1</v>
      </c>
      <c r="T46" s="48">
        <f t="shared" si="2"/>
        <v>3</v>
      </c>
      <c r="U46" s="89">
        <f t="shared" si="3"/>
        <v>12</v>
      </c>
    </row>
    <row r="47" spans="1:21" ht="27" customHeight="1">
      <c r="A47" s="118"/>
      <c r="B47" s="117"/>
      <c r="C47" s="117"/>
      <c r="D47" s="34" t="s">
        <v>135</v>
      </c>
      <c r="E47" s="45">
        <v>0</v>
      </c>
      <c r="F47" s="45">
        <v>0</v>
      </c>
      <c r="G47" s="45">
        <v>0</v>
      </c>
      <c r="H47" s="46">
        <f t="shared" si="0"/>
        <v>0</v>
      </c>
      <c r="I47" s="53">
        <v>0</v>
      </c>
      <c r="J47" s="45">
        <v>1</v>
      </c>
      <c r="K47" s="45">
        <v>0</v>
      </c>
      <c r="L47" s="60">
        <f t="shared" si="4"/>
        <v>1</v>
      </c>
      <c r="M47" s="45">
        <v>1</v>
      </c>
      <c r="N47" s="45">
        <v>0</v>
      </c>
      <c r="O47" s="53">
        <v>1</v>
      </c>
      <c r="P47" s="47">
        <f t="shared" si="1"/>
        <v>2</v>
      </c>
      <c r="Q47" s="45">
        <v>1</v>
      </c>
      <c r="R47" s="53">
        <v>1</v>
      </c>
      <c r="S47" s="45">
        <v>1</v>
      </c>
      <c r="T47" s="48">
        <f t="shared" si="2"/>
        <v>3</v>
      </c>
      <c r="U47" s="89">
        <f t="shared" si="3"/>
        <v>6</v>
      </c>
    </row>
    <row r="48" spans="1:21" ht="27" customHeight="1">
      <c r="A48" s="13"/>
      <c r="B48" s="13"/>
      <c r="C48" s="13"/>
      <c r="D48" s="13"/>
      <c r="E48" s="80"/>
      <c r="F48" s="80"/>
      <c r="G48" s="80"/>
      <c r="H48" s="81"/>
      <c r="I48" s="81"/>
      <c r="J48" s="81"/>
      <c r="K48" s="81"/>
      <c r="L48" s="81"/>
      <c r="M48" s="81"/>
      <c r="N48" s="81"/>
      <c r="O48" s="81"/>
      <c r="P48" s="80"/>
      <c r="Q48" s="80"/>
      <c r="R48" s="81"/>
      <c r="S48" s="80"/>
      <c r="T48" s="81"/>
      <c r="U48" s="81"/>
    </row>
    <row r="49" spans="1:21" ht="27" customHeight="1">
      <c r="A49" s="14"/>
      <c r="B49" s="14"/>
      <c r="C49" s="14"/>
      <c r="D49" s="14"/>
      <c r="E49" s="82"/>
      <c r="F49" s="82"/>
      <c r="G49" s="82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2"/>
      <c r="T49" s="83"/>
      <c r="U49" s="83"/>
    </row>
    <row r="50" spans="1:21" ht="27" customHeight="1">
      <c r="A50" s="14"/>
      <c r="B50" s="14"/>
      <c r="C50" s="14"/>
      <c r="D50" s="14"/>
      <c r="E50" s="82"/>
      <c r="F50" s="82"/>
      <c r="G50" s="82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2"/>
      <c r="T50" s="83"/>
      <c r="U50" s="83"/>
    </row>
    <row r="51" spans="1:21" ht="27" customHeight="1">
      <c r="A51" s="14"/>
      <c r="B51" s="14"/>
      <c r="C51" s="14"/>
      <c r="D51" s="14"/>
      <c r="E51" s="14"/>
      <c r="F51" s="14"/>
      <c r="G51" s="14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4"/>
      <c r="T51" s="10"/>
      <c r="U51" s="10"/>
    </row>
    <row r="52" spans="1:21" ht="27" customHeight="1">
      <c r="A52" s="14"/>
      <c r="B52" s="14"/>
      <c r="C52" s="14"/>
      <c r="D52" s="14"/>
      <c r="E52" s="14"/>
      <c r="F52" s="14"/>
      <c r="G52" s="14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4"/>
      <c r="T52" s="10"/>
      <c r="U52" s="10"/>
    </row>
    <row r="53" spans="1:21" ht="27" customHeight="1">
      <c r="A53" s="14"/>
      <c r="B53" s="14"/>
      <c r="C53" s="14"/>
      <c r="D53" s="14"/>
      <c r="E53" s="14"/>
      <c r="F53" s="14"/>
      <c r="G53" s="14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4"/>
      <c r="T53" s="10"/>
      <c r="U53" s="10"/>
    </row>
    <row r="54" spans="1:21" ht="27" customHeight="1">
      <c r="A54" s="14"/>
      <c r="B54" s="14"/>
      <c r="C54" s="14"/>
      <c r="D54" s="14"/>
      <c r="E54" s="14"/>
      <c r="F54" s="14"/>
      <c r="G54" s="14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4"/>
      <c r="T54" s="10"/>
      <c r="U54" s="10"/>
    </row>
    <row r="55" spans="1:21" ht="27" customHeight="1">
      <c r="A55" s="14"/>
      <c r="B55" s="14"/>
      <c r="C55" s="14"/>
      <c r="D55" s="14"/>
      <c r="E55" s="14"/>
      <c r="F55" s="14"/>
      <c r="G55" s="14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4"/>
      <c r="T55" s="10"/>
      <c r="U55" s="10"/>
    </row>
    <row r="56" spans="1:21" ht="27" customHeight="1">
      <c r="A56" s="10"/>
      <c r="B56" s="10"/>
      <c r="C56" s="14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4"/>
      <c r="T56" s="10"/>
      <c r="U56" s="10"/>
    </row>
    <row r="57" spans="1:21" ht="27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4"/>
      <c r="T57" s="10"/>
      <c r="U57" s="10"/>
    </row>
    <row r="58" spans="1:21" ht="27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4"/>
      <c r="T58" s="10"/>
      <c r="U58" s="10"/>
    </row>
    <row r="59" spans="1:21" ht="27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4"/>
      <c r="T59" s="10"/>
      <c r="U59" s="10"/>
    </row>
    <row r="60" spans="1:21" ht="27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4"/>
      <c r="T60" s="10"/>
      <c r="U60" s="10"/>
    </row>
    <row r="61" spans="1:21" ht="27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4"/>
      <c r="T61" s="10"/>
      <c r="U61" s="10"/>
    </row>
    <row r="62" spans="1:21" ht="27" customHeight="1">
      <c r="A62" s="123"/>
      <c r="B62" s="123"/>
      <c r="C62" s="123"/>
      <c r="D62" s="4"/>
    </row>
    <row r="63" spans="1:21" ht="27" customHeight="1">
      <c r="A63" s="123"/>
      <c r="B63" s="123"/>
      <c r="C63" s="123"/>
      <c r="D63" s="4"/>
    </row>
    <row r="64" spans="1:21" ht="27" customHeight="1">
      <c r="A64" s="123"/>
      <c r="B64" s="123"/>
      <c r="C64" s="123"/>
      <c r="D64" s="4"/>
    </row>
    <row r="65" spans="1:4" ht="27" customHeight="1">
      <c r="A65" s="123"/>
      <c r="B65" s="123"/>
      <c r="C65" s="123"/>
      <c r="D65" s="4"/>
    </row>
    <row r="66" spans="1:4" ht="27" customHeight="1">
      <c r="A66" s="123"/>
      <c r="B66" s="123"/>
      <c r="C66" s="123"/>
      <c r="D66" s="4"/>
    </row>
    <row r="67" spans="1:4" ht="27" customHeight="1">
      <c r="A67" s="123"/>
      <c r="B67" s="123"/>
      <c r="C67" s="123"/>
      <c r="D67" s="4"/>
    </row>
    <row r="68" spans="1:4" ht="27" customHeight="1">
      <c r="A68" s="123"/>
      <c r="B68" s="123"/>
      <c r="C68" s="123"/>
      <c r="D68" s="4"/>
    </row>
    <row r="69" spans="1:4" ht="27" customHeight="1">
      <c r="A69" s="123"/>
      <c r="B69" s="123"/>
      <c r="C69" s="123"/>
      <c r="D69" s="4"/>
    </row>
    <row r="70" spans="1:4" ht="27" customHeight="1">
      <c r="A70" s="119"/>
      <c r="B70" s="119"/>
      <c r="C70" s="119"/>
      <c r="D70" s="3"/>
    </row>
    <row r="71" spans="1:4" ht="27" customHeight="1">
      <c r="A71" s="119"/>
      <c r="B71" s="119"/>
      <c r="C71" s="119"/>
      <c r="D71" s="3"/>
    </row>
    <row r="72" spans="1:4" ht="27" customHeight="1">
      <c r="A72" s="119"/>
      <c r="B72" s="119"/>
      <c r="C72" s="119"/>
      <c r="D72" s="3"/>
    </row>
    <row r="73" spans="1:4" ht="27" customHeight="1">
      <c r="A73" s="119"/>
      <c r="B73" s="119"/>
      <c r="C73" s="119"/>
      <c r="D73" s="3"/>
    </row>
    <row r="74" spans="1:4" ht="27" customHeight="1">
      <c r="A74" s="119"/>
      <c r="B74" s="119"/>
      <c r="C74" s="119"/>
      <c r="D74" s="3"/>
    </row>
    <row r="75" spans="1:4" ht="27" customHeight="1">
      <c r="A75" s="119"/>
      <c r="B75" s="119"/>
      <c r="C75" s="119"/>
      <c r="D75" s="3"/>
    </row>
    <row r="76" spans="1:4" ht="27" customHeight="1">
      <c r="A76" s="119"/>
      <c r="B76" s="119"/>
      <c r="C76" s="119"/>
      <c r="D76" s="3"/>
    </row>
    <row r="77" spans="1:4" ht="27" customHeight="1">
      <c r="A77" s="119"/>
      <c r="B77" s="119"/>
      <c r="C77" s="119"/>
      <c r="D77" s="3"/>
    </row>
    <row r="78" spans="1:4" ht="27" customHeight="1">
      <c r="A78" s="119"/>
      <c r="B78" s="119"/>
      <c r="C78" s="119"/>
      <c r="D78" s="3"/>
    </row>
    <row r="79" spans="1:4" ht="27" customHeight="1">
      <c r="A79" s="119"/>
      <c r="B79" s="119"/>
      <c r="C79" s="119"/>
      <c r="D79" s="3"/>
    </row>
    <row r="80" spans="1:4" ht="27" customHeight="1">
      <c r="A80" s="119"/>
      <c r="B80" s="119"/>
      <c r="C80" s="119"/>
      <c r="D80" s="3"/>
    </row>
    <row r="81" spans="1:4" ht="27" customHeight="1">
      <c r="A81" s="119"/>
      <c r="B81" s="119"/>
      <c r="C81" s="119"/>
      <c r="D81" s="3"/>
    </row>
    <row r="82" spans="1:4" ht="27" customHeight="1">
      <c r="A82" s="119"/>
      <c r="B82" s="119"/>
      <c r="C82" s="119"/>
      <c r="D82" s="3"/>
    </row>
    <row r="83" spans="1:4" ht="27" customHeight="1">
      <c r="A83" s="119"/>
      <c r="B83" s="119"/>
      <c r="C83" s="119"/>
      <c r="D83" s="3"/>
    </row>
    <row r="84" spans="1:4" ht="27" customHeight="1">
      <c r="A84" s="119"/>
      <c r="B84" s="119"/>
      <c r="C84" s="119"/>
      <c r="D84" s="3"/>
    </row>
    <row r="85" spans="1:4" ht="27" customHeight="1">
      <c r="A85" s="119"/>
      <c r="B85" s="119"/>
      <c r="C85" s="119"/>
      <c r="D85" s="3"/>
    </row>
    <row r="86" spans="1:4" ht="27" customHeight="1">
      <c r="A86" s="119"/>
      <c r="B86" s="119"/>
      <c r="C86" s="119"/>
      <c r="D86" s="3"/>
    </row>
    <row r="87" spans="1:4" ht="27" customHeight="1">
      <c r="A87" s="119"/>
      <c r="B87" s="119"/>
      <c r="C87" s="119"/>
      <c r="D87" s="3"/>
    </row>
    <row r="88" spans="1:4" ht="27" customHeight="1">
      <c r="A88" s="119"/>
      <c r="B88" s="119"/>
      <c r="C88" s="119"/>
      <c r="D88" s="3"/>
    </row>
    <row r="89" spans="1:4" ht="27" customHeight="1">
      <c r="A89" s="119"/>
      <c r="B89" s="119"/>
      <c r="C89" s="119"/>
      <c r="D89" s="3"/>
    </row>
    <row r="90" spans="1:4" ht="27" customHeight="1">
      <c r="A90" s="119"/>
      <c r="B90" s="119"/>
      <c r="C90" s="119"/>
      <c r="D90" s="3"/>
    </row>
    <row r="91" spans="1:4" ht="27" customHeight="1">
      <c r="A91" s="119"/>
      <c r="B91" s="119"/>
      <c r="C91" s="119"/>
      <c r="D91" s="3"/>
    </row>
    <row r="92" spans="1:4" ht="27" customHeight="1">
      <c r="A92" s="119"/>
      <c r="B92" s="119"/>
      <c r="C92" s="119"/>
      <c r="D92" s="3"/>
    </row>
    <row r="93" spans="1:4" ht="27" customHeight="1">
      <c r="A93" s="119"/>
      <c r="B93" s="119"/>
      <c r="C93" s="119"/>
      <c r="D93" s="3"/>
    </row>
    <row r="94" spans="1:4" ht="27" customHeight="1">
      <c r="A94" s="119"/>
      <c r="B94" s="119"/>
      <c r="C94" s="119"/>
      <c r="D94" s="3"/>
    </row>
    <row r="95" spans="1:4" ht="27" customHeight="1">
      <c r="A95" s="119"/>
      <c r="B95" s="119"/>
      <c r="C95" s="119"/>
      <c r="D95" s="3"/>
    </row>
    <row r="96" spans="1:4" ht="27" customHeight="1">
      <c r="A96" s="119"/>
      <c r="B96" s="119"/>
      <c r="C96" s="119"/>
      <c r="D96" s="3"/>
    </row>
    <row r="97" spans="1:4" ht="27" customHeight="1">
      <c r="A97" s="119"/>
      <c r="B97" s="119"/>
      <c r="C97" s="119"/>
      <c r="D97" s="3"/>
    </row>
    <row r="98" spans="1:4" ht="27" customHeight="1">
      <c r="A98" s="119"/>
      <c r="B98" s="119"/>
      <c r="C98" s="119"/>
      <c r="D98" s="3"/>
    </row>
    <row r="99" spans="1:4" ht="27" customHeight="1">
      <c r="A99" s="119"/>
      <c r="B99" s="119"/>
      <c r="C99" s="119"/>
      <c r="D99" s="3"/>
    </row>
    <row r="100" spans="1:4" ht="27" customHeight="1">
      <c r="A100" s="119"/>
      <c r="B100" s="119"/>
      <c r="C100" s="119"/>
      <c r="D100" s="3"/>
    </row>
    <row r="101" spans="1:4" ht="27" customHeight="1">
      <c r="A101" s="119"/>
      <c r="B101" s="119"/>
      <c r="C101" s="119"/>
      <c r="D101" s="3"/>
    </row>
    <row r="102" spans="1:4" ht="27" customHeight="1">
      <c r="A102" s="119"/>
      <c r="B102" s="119"/>
      <c r="C102" s="119"/>
      <c r="D102" s="3"/>
    </row>
    <row r="103" spans="1:4" ht="27" customHeight="1">
      <c r="A103" s="119"/>
      <c r="B103" s="119"/>
      <c r="C103" s="119"/>
      <c r="D103" s="3"/>
    </row>
    <row r="104" spans="1:4" ht="27" customHeight="1">
      <c r="A104" s="119"/>
      <c r="B104" s="119"/>
      <c r="C104" s="119"/>
      <c r="D104" s="3"/>
    </row>
    <row r="105" spans="1:4" ht="27" customHeight="1">
      <c r="A105" s="119"/>
      <c r="B105" s="119"/>
      <c r="C105" s="119"/>
      <c r="D105" s="3"/>
    </row>
    <row r="106" spans="1:4" ht="27" customHeight="1">
      <c r="A106" s="119"/>
      <c r="B106" s="119"/>
      <c r="C106" s="119"/>
      <c r="D106" s="3"/>
    </row>
    <row r="107" spans="1:4" ht="27" customHeight="1">
      <c r="A107" s="119"/>
      <c r="B107" s="119"/>
      <c r="C107" s="119"/>
      <c r="D107" s="3"/>
    </row>
    <row r="108" spans="1:4" ht="27" customHeight="1">
      <c r="A108" s="119"/>
      <c r="B108" s="119"/>
      <c r="C108" s="119"/>
      <c r="D108" s="3"/>
    </row>
    <row r="109" spans="1:4" ht="27" customHeight="1">
      <c r="A109" s="119"/>
      <c r="B109" s="119"/>
      <c r="C109" s="119"/>
      <c r="D109" s="3"/>
    </row>
    <row r="110" spans="1:4" ht="27" customHeight="1">
      <c r="A110" s="119"/>
      <c r="B110" s="119"/>
      <c r="C110" s="119"/>
      <c r="D110" s="3"/>
    </row>
    <row r="111" spans="1:4" ht="27" customHeight="1">
      <c r="A111" s="119"/>
      <c r="B111" s="119"/>
      <c r="C111" s="119"/>
      <c r="D111" s="3"/>
    </row>
    <row r="112" spans="1:4" ht="27" customHeight="1">
      <c r="A112" s="119"/>
      <c r="B112" s="119"/>
      <c r="C112" s="119"/>
      <c r="D112" s="3"/>
    </row>
    <row r="113" spans="1:4" ht="27" customHeight="1">
      <c r="A113" s="119"/>
      <c r="B113" s="119"/>
      <c r="C113" s="119"/>
      <c r="D113" s="3"/>
    </row>
    <row r="114" spans="1:4" ht="27" customHeight="1">
      <c r="A114" s="119"/>
      <c r="B114" s="119"/>
      <c r="C114" s="119"/>
      <c r="D114" s="3"/>
    </row>
    <row r="115" spans="1:4" ht="27" customHeight="1">
      <c r="A115" s="119"/>
      <c r="B115" s="119"/>
      <c r="C115" s="119"/>
      <c r="D115" s="3"/>
    </row>
    <row r="116" spans="1:4" ht="27" customHeight="1">
      <c r="A116" s="119"/>
      <c r="B116" s="119"/>
      <c r="C116" s="119"/>
      <c r="D116" s="3"/>
    </row>
    <row r="117" spans="1:4" ht="27" customHeight="1">
      <c r="A117" s="119"/>
      <c r="B117" s="119"/>
      <c r="C117" s="119"/>
      <c r="D117" s="3"/>
    </row>
    <row r="118" spans="1:4" ht="27" customHeight="1">
      <c r="A118" s="119"/>
      <c r="B118" s="119"/>
      <c r="C118" s="119"/>
      <c r="D118" s="3"/>
    </row>
    <row r="119" spans="1:4" ht="27" customHeight="1">
      <c r="A119" s="119"/>
      <c r="B119" s="119"/>
      <c r="C119" s="119"/>
      <c r="D119" s="3"/>
    </row>
    <row r="120" spans="1:4" ht="27" customHeight="1">
      <c r="A120" s="119"/>
      <c r="B120" s="119"/>
      <c r="C120" s="119"/>
      <c r="D120" s="3"/>
    </row>
    <row r="121" spans="1:4" ht="27" customHeight="1">
      <c r="A121" s="119"/>
      <c r="B121" s="119"/>
      <c r="C121" s="119"/>
      <c r="D121" s="3"/>
    </row>
    <row r="122" spans="1:4" ht="27" customHeight="1">
      <c r="A122" s="119"/>
      <c r="B122" s="119"/>
      <c r="C122" s="119"/>
      <c r="D122" s="3"/>
    </row>
    <row r="123" spans="1:4" ht="27" customHeight="1">
      <c r="A123" s="119"/>
      <c r="B123" s="119"/>
      <c r="C123" s="119"/>
      <c r="D123" s="3"/>
    </row>
    <row r="124" spans="1:4" ht="27" customHeight="1">
      <c r="A124" s="119"/>
      <c r="B124" s="119"/>
      <c r="C124" s="119"/>
      <c r="D124" s="3"/>
    </row>
    <row r="125" spans="1:4" ht="27" customHeight="1">
      <c r="A125" s="119"/>
      <c r="B125" s="119"/>
      <c r="C125" s="119"/>
      <c r="D125" s="3"/>
    </row>
    <row r="126" spans="1:4" ht="27" customHeight="1">
      <c r="A126" s="119"/>
      <c r="B126" s="119"/>
      <c r="C126" s="119"/>
      <c r="D126" s="3"/>
    </row>
    <row r="127" spans="1:4" ht="27" customHeight="1">
      <c r="A127" s="119"/>
      <c r="B127" s="119"/>
      <c r="C127" s="119"/>
      <c r="D127" s="3"/>
    </row>
    <row r="128" spans="1:4" ht="27" customHeight="1">
      <c r="A128" s="119"/>
      <c r="B128" s="119"/>
      <c r="C128" s="119"/>
      <c r="D128" s="3"/>
    </row>
    <row r="129" spans="1:21" ht="27" customHeight="1">
      <c r="A129" s="119"/>
      <c r="B129" s="119"/>
      <c r="C129" s="119"/>
      <c r="D129" s="3"/>
    </row>
    <row r="130" spans="1:21" ht="27" customHeight="1">
      <c r="A130" s="119"/>
      <c r="B130" s="119"/>
      <c r="C130" s="119"/>
      <c r="D130" s="3"/>
    </row>
    <row r="131" spans="1:21" ht="27" customHeight="1">
      <c r="A131" s="119"/>
      <c r="B131" s="119"/>
      <c r="C131" s="119"/>
      <c r="D131" s="3"/>
    </row>
    <row r="132" spans="1:21" ht="27" customHeight="1">
      <c r="A132" s="119"/>
      <c r="B132" s="119"/>
      <c r="C132" s="119"/>
      <c r="D132" s="3"/>
    </row>
    <row r="133" spans="1:21" ht="27" customHeight="1">
      <c r="A133" s="119"/>
      <c r="B133" s="119"/>
      <c r="C133" s="119"/>
      <c r="D133" s="3"/>
    </row>
    <row r="134" spans="1:21" ht="27" customHeight="1">
      <c r="A134" s="119"/>
      <c r="B134" s="119"/>
      <c r="C134" s="119"/>
      <c r="D134" s="3"/>
    </row>
    <row r="135" spans="1:21" ht="27" customHeight="1">
      <c r="A135" s="119"/>
      <c r="B135" s="119"/>
      <c r="C135" s="119"/>
      <c r="D135" s="3"/>
    </row>
    <row r="136" spans="1:21" ht="27" customHeight="1">
      <c r="A136" s="119"/>
      <c r="B136" s="119"/>
      <c r="C136" s="119"/>
      <c r="D136" s="3"/>
    </row>
    <row r="137" spans="1:21" ht="27" customHeight="1">
      <c r="A137" s="119"/>
      <c r="B137" s="119"/>
      <c r="C137" s="119"/>
      <c r="D137" s="3"/>
    </row>
    <row r="138" spans="1:21" ht="27" customHeight="1">
      <c r="A138" s="119"/>
      <c r="B138" s="119"/>
      <c r="C138" s="119"/>
      <c r="D138" s="3"/>
    </row>
    <row r="139" spans="1:21" ht="27" customHeight="1">
      <c r="A139" s="119"/>
      <c r="B139" s="119"/>
      <c r="C139" s="119"/>
      <c r="D139" s="3"/>
    </row>
    <row r="140" spans="1:21" ht="27" customHeight="1">
      <c r="A140" s="123"/>
      <c r="B140" s="123"/>
      <c r="C140" s="124"/>
      <c r="D140" s="4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15"/>
      <c r="T140" s="8"/>
      <c r="U140" s="8"/>
    </row>
    <row r="141" spans="1:21" ht="27" customHeight="1">
      <c r="A141" s="123"/>
      <c r="B141" s="123"/>
      <c r="C141" s="124"/>
      <c r="D141" s="4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15"/>
      <c r="T141" s="8"/>
      <c r="U141" s="8"/>
    </row>
    <row r="142" spans="1:21" ht="27" customHeight="1">
      <c r="A142" s="123"/>
      <c r="B142" s="123"/>
      <c r="C142" s="123"/>
      <c r="D142" s="4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15"/>
      <c r="T142" s="8"/>
      <c r="U142" s="8"/>
    </row>
    <row r="143" spans="1:21" ht="27" customHeight="1">
      <c r="A143" s="123"/>
      <c r="B143" s="123"/>
      <c r="C143" s="123"/>
      <c r="D143" s="4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15"/>
      <c r="T143" s="8"/>
      <c r="U143" s="8"/>
    </row>
    <row r="144" spans="1:21" ht="27" customHeight="1">
      <c r="A144" s="123"/>
      <c r="B144" s="123"/>
      <c r="C144" s="123"/>
      <c r="D144" s="4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15"/>
      <c r="T144" s="8"/>
      <c r="U144" s="8"/>
    </row>
    <row r="145" spans="1:21" ht="27" customHeight="1">
      <c r="A145" s="123"/>
      <c r="B145" s="123"/>
      <c r="C145" s="123"/>
      <c r="D145" s="4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15"/>
      <c r="T145" s="8"/>
      <c r="U145" s="8"/>
    </row>
    <row r="146" spans="1:21" ht="27" customHeight="1">
      <c r="A146" s="123"/>
      <c r="B146" s="123"/>
      <c r="C146" s="123"/>
      <c r="D146" s="4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15"/>
      <c r="T146" s="8"/>
      <c r="U146" s="8"/>
    </row>
    <row r="147" spans="1:21" ht="27" customHeight="1">
      <c r="A147" s="123"/>
      <c r="B147" s="123"/>
      <c r="C147" s="123"/>
      <c r="D147" s="4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15"/>
      <c r="T147" s="8"/>
      <c r="U147" s="8"/>
    </row>
    <row r="148" spans="1:21" ht="27" customHeight="1">
      <c r="A148" s="123"/>
      <c r="B148" s="123"/>
      <c r="C148" s="124"/>
      <c r="D148" s="4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15"/>
      <c r="T148" s="8"/>
      <c r="U148" s="8"/>
    </row>
    <row r="149" spans="1:21" ht="27" customHeight="1">
      <c r="A149" s="123"/>
      <c r="B149" s="123"/>
      <c r="C149" s="124"/>
      <c r="D149" s="4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15"/>
      <c r="T149" s="8"/>
      <c r="U149" s="8"/>
    </row>
    <row r="150" spans="1:21" ht="27" customHeight="1">
      <c r="A150" s="123"/>
      <c r="B150" s="123"/>
      <c r="C150" s="123"/>
      <c r="D150" s="4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15"/>
      <c r="T150" s="8"/>
      <c r="U150" s="8"/>
    </row>
    <row r="151" spans="1:21" ht="27" customHeight="1">
      <c r="A151" s="123"/>
      <c r="B151" s="123"/>
      <c r="C151" s="123"/>
      <c r="D151" s="4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15"/>
      <c r="T151" s="8"/>
      <c r="U151" s="8"/>
    </row>
    <row r="152" spans="1:21" ht="27" customHeight="1">
      <c r="A152" s="123"/>
      <c r="B152" s="123"/>
      <c r="C152" s="124"/>
      <c r="D152" s="4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15"/>
      <c r="T152" s="8"/>
      <c r="U152" s="8"/>
    </row>
    <row r="153" spans="1:21" ht="27" customHeight="1">
      <c r="A153" s="123"/>
      <c r="B153" s="123"/>
      <c r="C153" s="124"/>
      <c r="D153" s="4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15"/>
      <c r="T153" s="8"/>
      <c r="U153" s="8"/>
    </row>
    <row r="154" spans="1:21" ht="27" customHeight="1">
      <c r="A154" s="123"/>
      <c r="B154" s="123"/>
      <c r="C154" s="123"/>
      <c r="D154" s="4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15"/>
      <c r="T154" s="8"/>
      <c r="U154" s="8"/>
    </row>
    <row r="155" spans="1:21" ht="27" customHeight="1">
      <c r="A155" s="123"/>
      <c r="B155" s="123"/>
      <c r="C155" s="123"/>
      <c r="D155" s="4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15"/>
      <c r="T155" s="8"/>
      <c r="U155" s="8"/>
    </row>
    <row r="156" spans="1:21" ht="27" customHeight="1">
      <c r="A156" s="123"/>
      <c r="B156" s="123"/>
      <c r="C156" s="123"/>
      <c r="D156" s="4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15"/>
      <c r="T156" s="8"/>
      <c r="U156" s="8"/>
    </row>
    <row r="157" spans="1:21" ht="27" customHeight="1">
      <c r="A157" s="123"/>
      <c r="B157" s="123"/>
      <c r="C157" s="123"/>
      <c r="D157" s="4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15"/>
      <c r="T157" s="8"/>
      <c r="U157" s="8"/>
    </row>
    <row r="158" spans="1:21" ht="27" customHeight="1">
      <c r="A158" s="123"/>
      <c r="B158" s="123"/>
      <c r="C158" s="123"/>
      <c r="D158" s="4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15"/>
      <c r="T158" s="8"/>
      <c r="U158" s="8"/>
    </row>
    <row r="159" spans="1:21" ht="27" customHeight="1">
      <c r="A159" s="123"/>
      <c r="B159" s="123"/>
      <c r="C159" s="123"/>
      <c r="D159" s="4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15"/>
      <c r="T159" s="8"/>
      <c r="U159" s="8"/>
    </row>
    <row r="160" spans="1:21" ht="27" customHeight="1">
      <c r="A160" s="123"/>
      <c r="B160" s="123"/>
      <c r="C160" s="123"/>
      <c r="D160" s="4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15"/>
      <c r="T160" s="8"/>
      <c r="U160" s="8"/>
    </row>
    <row r="161" spans="1:21" ht="27" customHeight="1">
      <c r="A161" s="123"/>
      <c r="B161" s="123"/>
      <c r="C161" s="123"/>
      <c r="D161" s="4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15"/>
      <c r="T161" s="8"/>
      <c r="U161" s="8"/>
    </row>
    <row r="162" spans="1:21" ht="27" customHeight="1">
      <c r="A162" s="123"/>
      <c r="B162" s="123"/>
      <c r="C162" s="123"/>
      <c r="D162" s="4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15"/>
      <c r="T162" s="8"/>
      <c r="U162" s="8"/>
    </row>
    <row r="163" spans="1:21" ht="27" customHeight="1">
      <c r="A163" s="123"/>
      <c r="B163" s="123"/>
      <c r="C163" s="123"/>
      <c r="D163" s="4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15"/>
      <c r="T163" s="8"/>
      <c r="U163" s="8"/>
    </row>
    <row r="164" spans="1:21" ht="27" customHeight="1">
      <c r="A164" s="123"/>
      <c r="B164" s="124"/>
      <c r="C164" s="124"/>
      <c r="D164" s="4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15"/>
      <c r="T164" s="8"/>
      <c r="U164" s="8"/>
    </row>
    <row r="165" spans="1:21" ht="27" customHeight="1">
      <c r="A165" s="123"/>
      <c r="B165" s="124"/>
      <c r="C165" s="124"/>
      <c r="D165" s="4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15"/>
      <c r="T165" s="8"/>
      <c r="U165" s="8"/>
    </row>
    <row r="166" spans="1:21" ht="27" customHeight="1">
      <c r="A166" s="123"/>
      <c r="B166" s="124"/>
      <c r="C166" s="123"/>
      <c r="D166" s="4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15"/>
      <c r="T166" s="8"/>
      <c r="U166" s="8"/>
    </row>
    <row r="167" spans="1:21" ht="27" customHeight="1">
      <c r="A167" s="123"/>
      <c r="B167" s="124"/>
      <c r="C167" s="123"/>
      <c r="D167" s="4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15"/>
      <c r="T167" s="8"/>
      <c r="U167" s="8"/>
    </row>
    <row r="168" spans="1:21" ht="27" customHeight="1">
      <c r="A168" s="123"/>
      <c r="B168" s="123"/>
      <c r="C168" s="123"/>
      <c r="D168" s="4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15"/>
      <c r="T168" s="8"/>
      <c r="U168" s="8"/>
    </row>
    <row r="169" spans="1:21" ht="27" customHeight="1">
      <c r="A169" s="123"/>
      <c r="B169" s="123"/>
      <c r="C169" s="123"/>
      <c r="D169" s="4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15"/>
      <c r="T169" s="8"/>
      <c r="U169" s="8"/>
    </row>
    <row r="170" spans="1:21" ht="27" customHeight="1">
      <c r="A170" s="123"/>
      <c r="B170" s="123"/>
      <c r="C170" s="123"/>
      <c r="D170" s="4"/>
    </row>
    <row r="171" spans="1:21" ht="27" customHeight="1">
      <c r="A171" s="123"/>
      <c r="B171" s="123"/>
      <c r="C171" s="123"/>
      <c r="D171" s="4"/>
    </row>
    <row r="172" spans="1:21" ht="27" customHeight="1">
      <c r="A172" s="123"/>
      <c r="B172" s="123"/>
      <c r="C172" s="123"/>
      <c r="D172" s="4"/>
    </row>
    <row r="173" spans="1:21" ht="27" customHeight="1">
      <c r="A173" s="123"/>
      <c r="B173" s="123"/>
      <c r="C173" s="123"/>
      <c r="D173" s="4"/>
    </row>
    <row r="174" spans="1:21" ht="27" customHeight="1">
      <c r="A174" s="123"/>
      <c r="B174" s="123"/>
      <c r="C174" s="123"/>
      <c r="D174" s="4"/>
    </row>
    <row r="175" spans="1:21" ht="27" customHeight="1">
      <c r="A175" s="123"/>
      <c r="B175" s="123"/>
      <c r="C175" s="123"/>
      <c r="D175" s="4"/>
    </row>
    <row r="176" spans="1:21" ht="27" customHeight="1">
      <c r="A176" s="123"/>
      <c r="B176" s="123"/>
      <c r="C176" s="123"/>
      <c r="D176" s="4"/>
    </row>
    <row r="177" spans="1:4" ht="27" customHeight="1">
      <c r="A177" s="123"/>
      <c r="B177" s="123"/>
      <c r="C177" s="123"/>
      <c r="D177" s="4"/>
    </row>
    <row r="178" spans="1:4" ht="27" customHeight="1">
      <c r="A178" s="123"/>
      <c r="B178" s="123"/>
      <c r="C178" s="123"/>
      <c r="D178" s="4"/>
    </row>
    <row r="179" spans="1:4" ht="27" customHeight="1">
      <c r="A179" s="123"/>
      <c r="B179" s="123"/>
      <c r="C179" s="123"/>
      <c r="D179" s="4"/>
    </row>
    <row r="180" spans="1:4" ht="27" customHeight="1">
      <c r="A180" s="123"/>
      <c r="B180" s="123"/>
      <c r="C180" s="123"/>
      <c r="D180" s="4"/>
    </row>
    <row r="181" spans="1:4" ht="27" customHeight="1">
      <c r="A181" s="123"/>
      <c r="B181" s="123"/>
      <c r="C181" s="123"/>
      <c r="D181" s="4"/>
    </row>
    <row r="182" spans="1:4" ht="27" customHeight="1">
      <c r="A182" s="123"/>
      <c r="B182" s="123"/>
      <c r="C182" s="123"/>
      <c r="D182" s="4"/>
    </row>
    <row r="183" spans="1:4" ht="27" customHeight="1">
      <c r="A183" s="123"/>
      <c r="B183" s="123"/>
      <c r="C183" s="123"/>
      <c r="D183" s="4"/>
    </row>
    <row r="184" spans="1:4" ht="27" customHeight="1">
      <c r="A184" s="123"/>
      <c r="B184" s="123"/>
      <c r="C184" s="123"/>
      <c r="D184" s="4"/>
    </row>
    <row r="185" spans="1:4" ht="27" customHeight="1">
      <c r="A185" s="123"/>
      <c r="B185" s="123"/>
      <c r="C185" s="123"/>
      <c r="D185" s="4"/>
    </row>
    <row r="186" spans="1:4" ht="27" customHeight="1">
      <c r="A186" s="123"/>
      <c r="B186" s="123"/>
      <c r="C186" s="123"/>
      <c r="D186" s="4"/>
    </row>
    <row r="187" spans="1:4" ht="27" customHeight="1">
      <c r="A187" s="123"/>
      <c r="B187" s="123"/>
      <c r="C187" s="123"/>
      <c r="D187" s="4"/>
    </row>
    <row r="188" spans="1:4" ht="27" customHeight="1">
      <c r="A188" s="123"/>
      <c r="B188" s="123"/>
      <c r="C188" s="123"/>
      <c r="D188" s="4"/>
    </row>
    <row r="189" spans="1:4" ht="27" customHeight="1">
      <c r="A189" s="123"/>
      <c r="B189" s="123"/>
      <c r="C189" s="123"/>
      <c r="D189" s="4"/>
    </row>
    <row r="190" spans="1:4" ht="27" customHeight="1">
      <c r="A190" s="123"/>
      <c r="B190" s="123"/>
      <c r="C190" s="123"/>
      <c r="D190" s="4"/>
    </row>
    <row r="191" spans="1:4" ht="27" customHeight="1">
      <c r="A191" s="123"/>
      <c r="B191" s="123"/>
      <c r="C191" s="123"/>
      <c r="D191" s="4"/>
    </row>
    <row r="192" spans="1:4" ht="27" customHeight="1">
      <c r="A192" s="123"/>
      <c r="B192" s="123"/>
      <c r="C192" s="123"/>
      <c r="D192" s="4"/>
    </row>
    <row r="193" spans="1:4" ht="27" customHeight="1">
      <c r="A193" s="123"/>
      <c r="B193" s="123"/>
      <c r="C193" s="123"/>
      <c r="D193" s="4"/>
    </row>
    <row r="194" spans="1:4" ht="27" customHeight="1">
      <c r="A194" s="123"/>
      <c r="B194" s="123"/>
      <c r="C194" s="123"/>
      <c r="D194" s="4"/>
    </row>
    <row r="195" spans="1:4" ht="27" customHeight="1">
      <c r="A195" s="123"/>
      <c r="B195" s="123"/>
      <c r="C195" s="123"/>
      <c r="D195" s="4"/>
    </row>
    <row r="196" spans="1:4" ht="27" customHeight="1">
      <c r="A196" s="123"/>
      <c r="B196" s="123"/>
      <c r="C196" s="123"/>
      <c r="D196" s="4"/>
    </row>
    <row r="197" spans="1:4" ht="27" customHeight="1">
      <c r="A197" s="123"/>
      <c r="B197" s="123"/>
      <c r="C197" s="123"/>
      <c r="D197" s="4"/>
    </row>
    <row r="198" spans="1:4" ht="27" customHeight="1">
      <c r="A198" s="123"/>
      <c r="B198" s="123"/>
      <c r="C198" s="123"/>
      <c r="D198" s="4"/>
    </row>
    <row r="199" spans="1:4" ht="27" customHeight="1">
      <c r="A199" s="123"/>
      <c r="B199" s="123"/>
      <c r="C199" s="123"/>
      <c r="D199" s="4"/>
    </row>
    <row r="200" spans="1:4" ht="27" customHeight="1">
      <c r="A200" s="123"/>
      <c r="B200" s="123"/>
      <c r="C200" s="123"/>
      <c r="D200" s="4"/>
    </row>
    <row r="201" spans="1:4" ht="27" customHeight="1">
      <c r="A201" s="123"/>
      <c r="B201" s="123"/>
      <c r="C201" s="123"/>
      <c r="D201" s="4"/>
    </row>
    <row r="202" spans="1:4" ht="27" customHeight="1">
      <c r="A202" s="123"/>
      <c r="B202" s="123"/>
      <c r="C202" s="123"/>
      <c r="D202" s="4"/>
    </row>
    <row r="203" spans="1:4" ht="27" customHeight="1">
      <c r="A203" s="123"/>
      <c r="B203" s="123"/>
      <c r="C203" s="123"/>
      <c r="D203" s="4"/>
    </row>
    <row r="204" spans="1:4" ht="27" customHeight="1">
      <c r="A204" s="123"/>
      <c r="B204" s="123"/>
      <c r="C204" s="123"/>
      <c r="D204" s="4"/>
    </row>
    <row r="205" spans="1:4" ht="27" customHeight="1">
      <c r="A205" s="123"/>
      <c r="B205" s="123"/>
      <c r="C205" s="123"/>
      <c r="D205" s="4"/>
    </row>
    <row r="206" spans="1:4" ht="27" customHeight="1">
      <c r="A206" s="123"/>
      <c r="B206" s="123"/>
      <c r="C206" s="123"/>
      <c r="D206" s="4"/>
    </row>
    <row r="207" spans="1:4" ht="27" customHeight="1">
      <c r="A207" s="123"/>
      <c r="B207" s="123"/>
      <c r="C207" s="123"/>
      <c r="D207" s="4"/>
    </row>
    <row r="208" spans="1:4" ht="27" customHeight="1">
      <c r="A208" s="123"/>
      <c r="B208" s="123"/>
      <c r="C208" s="123"/>
      <c r="D208" s="4"/>
    </row>
    <row r="209" spans="1:4" ht="27" customHeight="1">
      <c r="A209" s="123"/>
      <c r="B209" s="123"/>
      <c r="C209" s="123"/>
      <c r="D209" s="4"/>
    </row>
    <row r="210" spans="1:4" ht="27" customHeight="1">
      <c r="A210" s="123"/>
      <c r="B210" s="123"/>
      <c r="C210" s="123"/>
      <c r="D210" s="4"/>
    </row>
    <row r="211" spans="1:4" ht="27" customHeight="1">
      <c r="A211" s="123"/>
      <c r="B211" s="123"/>
      <c r="C211" s="123"/>
      <c r="D211" s="4"/>
    </row>
    <row r="212" spans="1:4" ht="27" customHeight="1">
      <c r="A212" s="123"/>
      <c r="B212" s="123"/>
      <c r="C212" s="123"/>
      <c r="D212" s="4"/>
    </row>
    <row r="213" spans="1:4" ht="27" customHeight="1">
      <c r="A213" s="123"/>
      <c r="B213" s="123"/>
      <c r="C213" s="123"/>
      <c r="D213" s="4"/>
    </row>
    <row r="214" spans="1:4" ht="27" customHeight="1">
      <c r="A214" s="123"/>
      <c r="B214" s="123"/>
      <c r="C214" s="123"/>
      <c r="D214" s="4"/>
    </row>
    <row r="215" spans="1:4" ht="27" customHeight="1">
      <c r="A215" s="123"/>
      <c r="B215" s="123"/>
      <c r="C215" s="123"/>
      <c r="D215" s="4"/>
    </row>
    <row r="216" spans="1:4" ht="27" customHeight="1">
      <c r="A216" s="123"/>
      <c r="B216" s="126"/>
      <c r="C216" s="123"/>
      <c r="D216" s="4"/>
    </row>
    <row r="217" spans="1:4" ht="27" customHeight="1">
      <c r="A217" s="123"/>
      <c r="B217" s="126"/>
      <c r="C217" s="123"/>
      <c r="D217" s="4"/>
    </row>
    <row r="218" spans="1:4" ht="27" customHeight="1">
      <c r="A218" s="123"/>
      <c r="B218" s="126"/>
      <c r="C218" s="123"/>
      <c r="D218" s="4"/>
    </row>
    <row r="219" spans="1:4" ht="27" customHeight="1">
      <c r="A219" s="123"/>
      <c r="B219" s="126"/>
      <c r="C219" s="123"/>
      <c r="D219" s="4"/>
    </row>
    <row r="220" spans="1:4" ht="27" customHeight="1">
      <c r="A220" s="123"/>
      <c r="B220" s="126"/>
      <c r="C220" s="123"/>
      <c r="D220" s="4"/>
    </row>
    <row r="221" spans="1:4" ht="27" customHeight="1">
      <c r="A221" s="123"/>
      <c r="B221" s="126"/>
      <c r="C221" s="123"/>
      <c r="D221" s="4"/>
    </row>
    <row r="222" spans="1:4" ht="27" customHeight="1">
      <c r="A222" s="123"/>
      <c r="B222" s="126"/>
      <c r="C222" s="123"/>
      <c r="D222" s="4"/>
    </row>
    <row r="223" spans="1:4" ht="27" customHeight="1">
      <c r="A223" s="123"/>
      <c r="B223" s="126"/>
      <c r="C223" s="123"/>
      <c r="D223" s="4"/>
    </row>
    <row r="224" spans="1:4" ht="27" customHeight="1">
      <c r="A224" s="123"/>
      <c r="B224" s="126"/>
      <c r="C224" s="123"/>
      <c r="D224" s="4"/>
    </row>
    <row r="225" spans="1:4" ht="27" customHeight="1">
      <c r="A225" s="123"/>
      <c r="B225" s="126"/>
      <c r="C225" s="123"/>
      <c r="D225" s="4"/>
    </row>
    <row r="226" spans="1:4" ht="27" customHeight="1">
      <c r="A226" s="123"/>
      <c r="B226" s="124"/>
      <c r="C226" s="123"/>
      <c r="D226" s="4"/>
    </row>
    <row r="227" spans="1:4" ht="27" customHeight="1">
      <c r="A227" s="123"/>
      <c r="B227" s="124"/>
      <c r="C227" s="123"/>
      <c r="D227" s="4"/>
    </row>
    <row r="228" spans="1:4" ht="27" customHeight="1">
      <c r="A228" s="123"/>
      <c r="B228" s="126"/>
      <c r="C228" s="123"/>
      <c r="D228" s="4"/>
    </row>
    <row r="229" spans="1:4" ht="27" customHeight="1">
      <c r="A229" s="123"/>
      <c r="B229" s="126"/>
      <c r="C229" s="123"/>
      <c r="D229" s="4"/>
    </row>
    <row r="230" spans="1:4" ht="27" customHeight="1">
      <c r="A230" s="123"/>
      <c r="B230" s="126"/>
      <c r="C230" s="123"/>
      <c r="D230" s="4"/>
    </row>
    <row r="231" spans="1:4" ht="27" customHeight="1">
      <c r="A231" s="123"/>
      <c r="B231" s="126"/>
      <c r="C231" s="123"/>
      <c r="D231" s="4"/>
    </row>
    <row r="232" spans="1:4" ht="27" customHeight="1">
      <c r="A232" s="123"/>
      <c r="B232" s="126"/>
      <c r="C232" s="123"/>
      <c r="D232" s="4"/>
    </row>
    <row r="233" spans="1:4" ht="27" customHeight="1">
      <c r="A233" s="123"/>
      <c r="B233" s="126"/>
      <c r="C233" s="123"/>
      <c r="D233" s="4"/>
    </row>
    <row r="234" spans="1:4" ht="27" customHeight="1">
      <c r="A234" s="123"/>
      <c r="B234" s="126"/>
      <c r="C234" s="123"/>
      <c r="D234" s="4"/>
    </row>
    <row r="235" spans="1:4" ht="27" customHeight="1">
      <c r="A235" s="123"/>
      <c r="B235" s="126"/>
      <c r="C235" s="123"/>
      <c r="D235" s="4"/>
    </row>
    <row r="236" spans="1:4" ht="27" customHeight="1">
      <c r="A236" s="123"/>
      <c r="B236" s="126"/>
      <c r="C236" s="123"/>
      <c r="D236" s="4"/>
    </row>
    <row r="237" spans="1:4" ht="27" customHeight="1">
      <c r="A237" s="123"/>
      <c r="B237" s="126"/>
      <c r="C237" s="123"/>
      <c r="D237" s="4"/>
    </row>
    <row r="238" spans="1:4" ht="27" customHeight="1">
      <c r="A238" s="123"/>
      <c r="B238" s="126"/>
      <c r="C238" s="123"/>
      <c r="D238" s="4"/>
    </row>
    <row r="239" spans="1:4" ht="27" customHeight="1">
      <c r="A239" s="123"/>
      <c r="B239" s="126"/>
      <c r="C239" s="123"/>
      <c r="D239" s="4"/>
    </row>
    <row r="240" spans="1:4" ht="27" customHeight="1">
      <c r="A240" s="123"/>
      <c r="B240" s="126"/>
      <c r="C240" s="123"/>
      <c r="D240" s="4"/>
    </row>
    <row r="241" spans="1:4" ht="27" customHeight="1">
      <c r="A241" s="123"/>
      <c r="B241" s="126"/>
      <c r="C241" s="123"/>
      <c r="D241" s="4"/>
    </row>
    <row r="242" spans="1:4" ht="27" customHeight="1">
      <c r="A242" s="123"/>
      <c r="B242" s="126"/>
      <c r="C242" s="123"/>
      <c r="D242" s="4"/>
    </row>
    <row r="243" spans="1:4" ht="27" customHeight="1">
      <c r="A243" s="123"/>
      <c r="B243" s="126"/>
      <c r="C243" s="123"/>
      <c r="D243" s="4"/>
    </row>
    <row r="244" spans="1:4">
      <c r="A244" s="123"/>
      <c r="B244" s="126"/>
      <c r="C244" s="123"/>
      <c r="D244" s="4"/>
    </row>
    <row r="245" spans="1:4">
      <c r="A245" s="123"/>
      <c r="B245" s="126"/>
      <c r="C245" s="123"/>
      <c r="D245" s="4"/>
    </row>
    <row r="246" spans="1:4" ht="27" customHeight="1">
      <c r="A246" s="123"/>
      <c r="B246" s="123"/>
      <c r="C246" s="123"/>
      <c r="D246" s="4"/>
    </row>
    <row r="247" spans="1:4" ht="27" customHeight="1">
      <c r="A247" s="123"/>
      <c r="B247" s="123"/>
      <c r="C247" s="123"/>
      <c r="D247" s="4"/>
    </row>
    <row r="248" spans="1:4" ht="27" customHeight="1">
      <c r="A248" s="123"/>
      <c r="B248" s="123"/>
      <c r="C248" s="123"/>
      <c r="D248" s="4"/>
    </row>
    <row r="249" spans="1:4" ht="27" customHeight="1">
      <c r="A249" s="123"/>
      <c r="B249" s="123"/>
      <c r="C249" s="123"/>
      <c r="D249" s="4"/>
    </row>
    <row r="250" spans="1:4" ht="27" customHeight="1">
      <c r="A250" s="123"/>
      <c r="B250" s="123"/>
      <c r="C250" s="123"/>
      <c r="D250" s="4"/>
    </row>
    <row r="251" spans="1:4" ht="27" customHeight="1">
      <c r="A251" s="123"/>
      <c r="B251" s="123"/>
      <c r="C251" s="123"/>
      <c r="D251" s="4"/>
    </row>
    <row r="252" spans="1:4" ht="27" customHeight="1">
      <c r="A252" s="123"/>
      <c r="B252" s="123"/>
      <c r="C252" s="123"/>
      <c r="D252" s="4"/>
    </row>
    <row r="253" spans="1:4" ht="27" customHeight="1">
      <c r="A253" s="123"/>
      <c r="B253" s="123"/>
      <c r="C253" s="123"/>
      <c r="D253" s="4"/>
    </row>
    <row r="254" spans="1:4" ht="27" customHeight="1">
      <c r="A254" s="123"/>
      <c r="B254" s="123"/>
      <c r="C254" s="123"/>
      <c r="D254" s="4"/>
    </row>
    <row r="255" spans="1:4" ht="27" customHeight="1">
      <c r="A255" s="123"/>
      <c r="B255" s="123"/>
      <c r="C255" s="123"/>
      <c r="D255" s="4"/>
    </row>
    <row r="256" spans="1:4" ht="27" customHeight="1">
      <c r="A256" s="123"/>
      <c r="B256" s="123"/>
      <c r="C256" s="123"/>
      <c r="D256" s="4"/>
    </row>
    <row r="257" spans="1:4" ht="27" customHeight="1">
      <c r="A257" s="123"/>
      <c r="B257" s="123"/>
      <c r="C257" s="123"/>
      <c r="D257" s="4"/>
    </row>
    <row r="258" spans="1:4" ht="27" customHeight="1">
      <c r="A258" s="123"/>
      <c r="B258" s="123"/>
      <c r="C258" s="123"/>
      <c r="D258" s="4"/>
    </row>
    <row r="259" spans="1:4" ht="27" customHeight="1">
      <c r="A259" s="123"/>
      <c r="B259" s="123"/>
      <c r="C259" s="123"/>
      <c r="D259" s="4"/>
    </row>
    <row r="260" spans="1:4" ht="27" customHeight="1">
      <c r="A260" s="123"/>
      <c r="B260" s="123"/>
      <c r="C260" s="123"/>
      <c r="D260" s="4"/>
    </row>
    <row r="261" spans="1:4" ht="27" customHeight="1">
      <c r="A261" s="123"/>
      <c r="B261" s="123"/>
      <c r="C261" s="123"/>
      <c r="D261" s="4"/>
    </row>
    <row r="262" spans="1:4" ht="27" customHeight="1">
      <c r="A262" s="123"/>
      <c r="B262" s="123"/>
      <c r="C262" s="123"/>
      <c r="D262" s="4"/>
    </row>
    <row r="263" spans="1:4" ht="27" customHeight="1">
      <c r="A263" s="123"/>
      <c r="B263" s="123"/>
      <c r="C263" s="123"/>
      <c r="D263" s="4"/>
    </row>
    <row r="264" spans="1:4" ht="27" customHeight="1">
      <c r="A264" s="123"/>
      <c r="B264" s="123"/>
      <c r="C264" s="123"/>
      <c r="D264" s="4"/>
    </row>
    <row r="265" spans="1:4" ht="27" customHeight="1">
      <c r="A265" s="123"/>
      <c r="B265" s="123"/>
      <c r="C265" s="123"/>
      <c r="D265" s="4"/>
    </row>
    <row r="266" spans="1:4">
      <c r="A266" s="123"/>
      <c r="B266" s="123"/>
      <c r="C266" s="123"/>
      <c r="D266" s="4"/>
    </row>
    <row r="267" spans="1:4">
      <c r="A267" s="123"/>
      <c r="B267" s="123"/>
      <c r="C267" s="123"/>
      <c r="D267" s="4"/>
    </row>
  </sheetData>
  <mergeCells count="369">
    <mergeCell ref="B38:B39"/>
    <mergeCell ref="C36:C37"/>
    <mergeCell ref="A8:A9"/>
    <mergeCell ref="B8:B9"/>
    <mergeCell ref="A30:A31"/>
    <mergeCell ref="B30:B31"/>
    <mergeCell ref="C30:C31"/>
    <mergeCell ref="A26:A27"/>
    <mergeCell ref="B26:B27"/>
    <mergeCell ref="C10:C11"/>
    <mergeCell ref="A18:A19"/>
    <mergeCell ref="B18:B19"/>
    <mergeCell ref="C18:C19"/>
    <mergeCell ref="A12:A13"/>
    <mergeCell ref="B12:B13"/>
    <mergeCell ref="C26:C27"/>
    <mergeCell ref="C16:C17"/>
    <mergeCell ref="B14:B15"/>
    <mergeCell ref="C14:C15"/>
    <mergeCell ref="C22:C23"/>
    <mergeCell ref="B16:B17"/>
    <mergeCell ref="C8:C9"/>
    <mergeCell ref="A10:A11"/>
    <mergeCell ref="B10:B11"/>
    <mergeCell ref="C12:C13"/>
    <mergeCell ref="A16:A17"/>
    <mergeCell ref="B22:B23"/>
    <mergeCell ref="B24:B25"/>
    <mergeCell ref="C24:C25"/>
    <mergeCell ref="A14:A15"/>
    <mergeCell ref="A254:A255"/>
    <mergeCell ref="B254:B255"/>
    <mergeCell ref="C254:C255"/>
    <mergeCell ref="A248:A249"/>
    <mergeCell ref="B248:B249"/>
    <mergeCell ref="C248:C249"/>
    <mergeCell ref="B238:B239"/>
    <mergeCell ref="C238:C239"/>
    <mergeCell ref="A240:A241"/>
    <mergeCell ref="B240:B241"/>
    <mergeCell ref="C240:C241"/>
    <mergeCell ref="C244:C245"/>
    <mergeCell ref="A246:A247"/>
    <mergeCell ref="B246:B247"/>
    <mergeCell ref="C246:C247"/>
    <mergeCell ref="A226:A227"/>
    <mergeCell ref="B226:B227"/>
    <mergeCell ref="C226:C227"/>
    <mergeCell ref="A228:A229"/>
    <mergeCell ref="B228:B229"/>
    <mergeCell ref="C228:C229"/>
    <mergeCell ref="A206:A207"/>
    <mergeCell ref="B206:B207"/>
    <mergeCell ref="C206:C207"/>
    <mergeCell ref="A224:A225"/>
    <mergeCell ref="B224:B225"/>
    <mergeCell ref="C224:C225"/>
    <mergeCell ref="A210:A211"/>
    <mergeCell ref="B210:B211"/>
    <mergeCell ref="C210:C211"/>
    <mergeCell ref="A212:A213"/>
    <mergeCell ref="B212:B213"/>
    <mergeCell ref="C212:C213"/>
    <mergeCell ref="A214:A215"/>
    <mergeCell ref="B214:B215"/>
    <mergeCell ref="C214:C215"/>
    <mergeCell ref="A216:A217"/>
    <mergeCell ref="B216:B217"/>
    <mergeCell ref="C216:C217"/>
    <mergeCell ref="A218:A219"/>
    <mergeCell ref="B218:B219"/>
    <mergeCell ref="C218:C219"/>
    <mergeCell ref="A234:A235"/>
    <mergeCell ref="B234:B235"/>
    <mergeCell ref="C234:C235"/>
    <mergeCell ref="A236:A237"/>
    <mergeCell ref="B236:B237"/>
    <mergeCell ref="C236:C237"/>
    <mergeCell ref="A238:A239"/>
    <mergeCell ref="A24:A25"/>
    <mergeCell ref="C38:C39"/>
    <mergeCell ref="A220:A221"/>
    <mergeCell ref="B220:B221"/>
    <mergeCell ref="C220:C221"/>
    <mergeCell ref="A222:A223"/>
    <mergeCell ref="B222:B223"/>
    <mergeCell ref="C222:C223"/>
    <mergeCell ref="A230:A231"/>
    <mergeCell ref="B230:B231"/>
    <mergeCell ref="C230:C231"/>
    <mergeCell ref="A232:A233"/>
    <mergeCell ref="B232:B233"/>
    <mergeCell ref="C232:C233"/>
    <mergeCell ref="A204:A205"/>
    <mergeCell ref="B204:B205"/>
    <mergeCell ref="C204:C205"/>
    <mergeCell ref="B262:B263"/>
    <mergeCell ref="C262:C263"/>
    <mergeCell ref="A264:A265"/>
    <mergeCell ref="B264:B265"/>
    <mergeCell ref="C264:C265"/>
    <mergeCell ref="A258:A259"/>
    <mergeCell ref="B258:B259"/>
    <mergeCell ref="C258:C259"/>
    <mergeCell ref="A260:A261"/>
    <mergeCell ref="B260:B261"/>
    <mergeCell ref="C260:C261"/>
    <mergeCell ref="A266:A267"/>
    <mergeCell ref="B266:B267"/>
    <mergeCell ref="C266:C267"/>
    <mergeCell ref="A28:A29"/>
    <mergeCell ref="B28:B29"/>
    <mergeCell ref="C28:C29"/>
    <mergeCell ref="A42:A43"/>
    <mergeCell ref="B42:B43"/>
    <mergeCell ref="C42:C43"/>
    <mergeCell ref="A262:A263"/>
    <mergeCell ref="A256:A257"/>
    <mergeCell ref="B256:B257"/>
    <mergeCell ref="C256:C257"/>
    <mergeCell ref="A250:A251"/>
    <mergeCell ref="B250:B251"/>
    <mergeCell ref="C250:C251"/>
    <mergeCell ref="A252:A253"/>
    <mergeCell ref="B252:B253"/>
    <mergeCell ref="C252:C253"/>
    <mergeCell ref="A242:A243"/>
    <mergeCell ref="B242:B243"/>
    <mergeCell ref="C242:C243"/>
    <mergeCell ref="A244:A245"/>
    <mergeCell ref="B244:B245"/>
    <mergeCell ref="C188:C189"/>
    <mergeCell ref="A190:A191"/>
    <mergeCell ref="B190:B191"/>
    <mergeCell ref="C190:C191"/>
    <mergeCell ref="A208:A209"/>
    <mergeCell ref="B208:B209"/>
    <mergeCell ref="C208:C209"/>
    <mergeCell ref="A194:A195"/>
    <mergeCell ref="B194:B195"/>
    <mergeCell ref="C194:C195"/>
    <mergeCell ref="A196:A197"/>
    <mergeCell ref="B196:B197"/>
    <mergeCell ref="C196:C197"/>
    <mergeCell ref="A198:A199"/>
    <mergeCell ref="B198:B199"/>
    <mergeCell ref="C198:C199"/>
    <mergeCell ref="A200:A201"/>
    <mergeCell ref="B200:B201"/>
    <mergeCell ref="C200:C201"/>
    <mergeCell ref="A202:A203"/>
    <mergeCell ref="B202:B203"/>
    <mergeCell ref="C202:C203"/>
    <mergeCell ref="C172:C173"/>
    <mergeCell ref="A174:A175"/>
    <mergeCell ref="B174:B175"/>
    <mergeCell ref="C174:C175"/>
    <mergeCell ref="A192:A193"/>
    <mergeCell ref="B192:B193"/>
    <mergeCell ref="C192:C193"/>
    <mergeCell ref="A178:A179"/>
    <mergeCell ref="B178:B179"/>
    <mergeCell ref="C178:C179"/>
    <mergeCell ref="A180:A181"/>
    <mergeCell ref="B180:B181"/>
    <mergeCell ref="C180:C181"/>
    <mergeCell ref="A182:A183"/>
    <mergeCell ref="B182:B183"/>
    <mergeCell ref="C182:C183"/>
    <mergeCell ref="A184:A185"/>
    <mergeCell ref="B184:B185"/>
    <mergeCell ref="C184:C185"/>
    <mergeCell ref="A186:A187"/>
    <mergeCell ref="B186:B187"/>
    <mergeCell ref="C186:C187"/>
    <mergeCell ref="A188:A189"/>
    <mergeCell ref="B188:B189"/>
    <mergeCell ref="C156:C157"/>
    <mergeCell ref="A158:A159"/>
    <mergeCell ref="B158:B159"/>
    <mergeCell ref="C158:C159"/>
    <mergeCell ref="A176:A177"/>
    <mergeCell ref="B176:B177"/>
    <mergeCell ref="C176:C177"/>
    <mergeCell ref="A162:A163"/>
    <mergeCell ref="B162:B163"/>
    <mergeCell ref="C162:C163"/>
    <mergeCell ref="A164:A165"/>
    <mergeCell ref="B164:B165"/>
    <mergeCell ref="C164:C165"/>
    <mergeCell ref="A166:A167"/>
    <mergeCell ref="B166:B167"/>
    <mergeCell ref="C166:C167"/>
    <mergeCell ref="A168:A169"/>
    <mergeCell ref="B168:B169"/>
    <mergeCell ref="C168:C169"/>
    <mergeCell ref="A170:A171"/>
    <mergeCell ref="B170:B171"/>
    <mergeCell ref="C170:C171"/>
    <mergeCell ref="A172:A173"/>
    <mergeCell ref="B172:B173"/>
    <mergeCell ref="C140:C141"/>
    <mergeCell ref="A142:A143"/>
    <mergeCell ref="B142:B143"/>
    <mergeCell ref="C142:C143"/>
    <mergeCell ref="A160:A161"/>
    <mergeCell ref="B160:B161"/>
    <mergeCell ref="C160:C161"/>
    <mergeCell ref="A146:A147"/>
    <mergeCell ref="B146:B147"/>
    <mergeCell ref="C146:C147"/>
    <mergeCell ref="A148:A149"/>
    <mergeCell ref="B148:B149"/>
    <mergeCell ref="C148:C149"/>
    <mergeCell ref="A150:A151"/>
    <mergeCell ref="B150:B151"/>
    <mergeCell ref="C150:C151"/>
    <mergeCell ref="A152:A153"/>
    <mergeCell ref="B152:B153"/>
    <mergeCell ref="C152:C153"/>
    <mergeCell ref="A154:A155"/>
    <mergeCell ref="B154:B155"/>
    <mergeCell ref="C154:C155"/>
    <mergeCell ref="A156:A157"/>
    <mergeCell ref="B156:B157"/>
    <mergeCell ref="C124:C125"/>
    <mergeCell ref="A126:A127"/>
    <mergeCell ref="B126:B127"/>
    <mergeCell ref="C126:C127"/>
    <mergeCell ref="A144:A145"/>
    <mergeCell ref="B144:B145"/>
    <mergeCell ref="C144:C145"/>
    <mergeCell ref="A130:A131"/>
    <mergeCell ref="B130:B131"/>
    <mergeCell ref="C130:C131"/>
    <mergeCell ref="A132:A133"/>
    <mergeCell ref="B132:B133"/>
    <mergeCell ref="C132:C133"/>
    <mergeCell ref="A134:A135"/>
    <mergeCell ref="B134:B135"/>
    <mergeCell ref="C134:C135"/>
    <mergeCell ref="A136:A137"/>
    <mergeCell ref="B136:B137"/>
    <mergeCell ref="C136:C137"/>
    <mergeCell ref="A138:A139"/>
    <mergeCell ref="B138:B139"/>
    <mergeCell ref="C138:C139"/>
    <mergeCell ref="A140:A141"/>
    <mergeCell ref="B140:B141"/>
    <mergeCell ref="C108:C109"/>
    <mergeCell ref="A110:A111"/>
    <mergeCell ref="B110:B111"/>
    <mergeCell ref="C110:C111"/>
    <mergeCell ref="A128:A129"/>
    <mergeCell ref="B128:B129"/>
    <mergeCell ref="C128:C129"/>
    <mergeCell ref="A114:A115"/>
    <mergeCell ref="B114:B115"/>
    <mergeCell ref="C114:C115"/>
    <mergeCell ref="A116:A117"/>
    <mergeCell ref="B116:B117"/>
    <mergeCell ref="C116:C117"/>
    <mergeCell ref="A118:A119"/>
    <mergeCell ref="B118:B119"/>
    <mergeCell ref="C118:C119"/>
    <mergeCell ref="A120:A121"/>
    <mergeCell ref="B120:B121"/>
    <mergeCell ref="C120:C121"/>
    <mergeCell ref="A122:A123"/>
    <mergeCell ref="B122:B123"/>
    <mergeCell ref="C122:C123"/>
    <mergeCell ref="A124:A125"/>
    <mergeCell ref="B124:B125"/>
    <mergeCell ref="C92:C93"/>
    <mergeCell ref="A94:A95"/>
    <mergeCell ref="B94:B95"/>
    <mergeCell ref="C94:C95"/>
    <mergeCell ref="A112:A113"/>
    <mergeCell ref="B112:B113"/>
    <mergeCell ref="C112:C113"/>
    <mergeCell ref="A98:A99"/>
    <mergeCell ref="B98:B99"/>
    <mergeCell ref="C98:C99"/>
    <mergeCell ref="A100:A101"/>
    <mergeCell ref="B100:B101"/>
    <mergeCell ref="C100:C101"/>
    <mergeCell ref="A102:A103"/>
    <mergeCell ref="B102:B103"/>
    <mergeCell ref="C102:C103"/>
    <mergeCell ref="A104:A105"/>
    <mergeCell ref="B104:B105"/>
    <mergeCell ref="C104:C105"/>
    <mergeCell ref="A106:A107"/>
    <mergeCell ref="B106:B107"/>
    <mergeCell ref="C106:C107"/>
    <mergeCell ref="A108:A109"/>
    <mergeCell ref="B108:B109"/>
    <mergeCell ref="C76:C77"/>
    <mergeCell ref="A78:A79"/>
    <mergeCell ref="B78:B79"/>
    <mergeCell ref="C78:C79"/>
    <mergeCell ref="A96:A97"/>
    <mergeCell ref="B96:B97"/>
    <mergeCell ref="C96:C97"/>
    <mergeCell ref="A82:A83"/>
    <mergeCell ref="B82:B83"/>
    <mergeCell ref="C82:C83"/>
    <mergeCell ref="A84:A85"/>
    <mergeCell ref="B84:B85"/>
    <mergeCell ref="C84:C85"/>
    <mergeCell ref="A86:A87"/>
    <mergeCell ref="B86:B87"/>
    <mergeCell ref="C86:C87"/>
    <mergeCell ref="A88:A89"/>
    <mergeCell ref="B88:B89"/>
    <mergeCell ref="C88:C89"/>
    <mergeCell ref="A90:A91"/>
    <mergeCell ref="B90:B91"/>
    <mergeCell ref="C90:C91"/>
    <mergeCell ref="A92:A93"/>
    <mergeCell ref="B92:B93"/>
    <mergeCell ref="A64:A65"/>
    <mergeCell ref="B64:B65"/>
    <mergeCell ref="C64:C65"/>
    <mergeCell ref="A62:A63"/>
    <mergeCell ref="B62:B63"/>
    <mergeCell ref="C62:C63"/>
    <mergeCell ref="A80:A81"/>
    <mergeCell ref="B80:B81"/>
    <mergeCell ref="C80:C81"/>
    <mergeCell ref="A66:A67"/>
    <mergeCell ref="B66:B67"/>
    <mergeCell ref="C66:C67"/>
    <mergeCell ref="A68:A69"/>
    <mergeCell ref="B68:B69"/>
    <mergeCell ref="C68:C69"/>
    <mergeCell ref="A70:A71"/>
    <mergeCell ref="B70:B71"/>
    <mergeCell ref="C70:C71"/>
    <mergeCell ref="A72:A73"/>
    <mergeCell ref="B72:B73"/>
    <mergeCell ref="C72:C73"/>
    <mergeCell ref="A74:A75"/>
    <mergeCell ref="A76:A77"/>
    <mergeCell ref="B76:B77"/>
    <mergeCell ref="C32:C33"/>
    <mergeCell ref="A36:A37"/>
    <mergeCell ref="B74:B75"/>
    <mergeCell ref="C74:C75"/>
    <mergeCell ref="A20:A21"/>
    <mergeCell ref="B20:B21"/>
    <mergeCell ref="C20:C21"/>
    <mergeCell ref="C44:C45"/>
    <mergeCell ref="A46:A47"/>
    <mergeCell ref="B46:B47"/>
    <mergeCell ref="C46:C47"/>
    <mergeCell ref="A40:A41"/>
    <mergeCell ref="B40:B41"/>
    <mergeCell ref="C40:C41"/>
    <mergeCell ref="A44:A45"/>
    <mergeCell ref="B44:B45"/>
    <mergeCell ref="A38:A39"/>
    <mergeCell ref="A34:A35"/>
    <mergeCell ref="B34:B35"/>
    <mergeCell ref="C34:C35"/>
    <mergeCell ref="A22:A23"/>
    <mergeCell ref="A32:A33"/>
    <mergeCell ref="B32:B33"/>
    <mergeCell ref="B36:B37"/>
  </mergeCells>
  <pageMargins left="0.7" right="0.7" top="0.75" bottom="0.75" header="0.3" footer="0.3"/>
  <pageSetup scale="35" fitToHeight="0" orientation="landscape" r:id="rId1"/>
  <ignoredErrors>
    <ignoredError sqref="P12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92D050"/>
    <pageSetUpPr fitToPage="1"/>
  </sheetPr>
  <dimension ref="A1:U239"/>
  <sheetViews>
    <sheetView showGridLines="0" view="pageBreakPreview" topLeftCell="E4" zoomScale="60" zoomScaleNormal="50" workbookViewId="0">
      <selection activeCell="S46" sqref="S46"/>
    </sheetView>
  </sheetViews>
  <sheetFormatPr baseColWidth="10" defaultColWidth="11.42578125" defaultRowHeight="15"/>
  <cols>
    <col min="1" max="1" width="20.7109375" style="1" customWidth="1"/>
    <col min="2" max="2" width="22" style="1" customWidth="1"/>
    <col min="3" max="3" width="24.7109375" style="1" customWidth="1"/>
    <col min="4" max="4" width="21.7109375" style="1" customWidth="1"/>
    <col min="5" max="7" width="13.140625" customWidth="1"/>
    <col min="8" max="8" width="16.7109375" customWidth="1"/>
    <col min="9" max="11" width="13.140625" customWidth="1"/>
    <col min="12" max="12" width="16.7109375" customWidth="1"/>
    <col min="13" max="14" width="13.140625" customWidth="1"/>
    <col min="15" max="16" width="16.7109375" customWidth="1"/>
    <col min="17" max="17" width="13.140625" customWidth="1"/>
    <col min="18" max="20" width="16.7109375" customWidth="1"/>
    <col min="21" max="21" width="17" customWidth="1"/>
  </cols>
  <sheetData>
    <row r="1" spans="1:21">
      <c r="A1"/>
      <c r="B1"/>
      <c r="C1"/>
      <c r="D1" s="41"/>
      <c r="Q1" s="7"/>
      <c r="R1" s="7"/>
      <c r="S1" s="7">
        <v>0</v>
      </c>
      <c r="T1" s="7"/>
      <c r="U1" s="7"/>
    </row>
    <row r="2" spans="1:21">
      <c r="A2"/>
      <c r="B2"/>
      <c r="C2"/>
      <c r="D2" s="41"/>
      <c r="Q2" s="7"/>
      <c r="R2" s="7"/>
      <c r="S2" s="7"/>
      <c r="T2" s="7"/>
      <c r="U2" s="7"/>
    </row>
    <row r="3" spans="1:21">
      <c r="A3"/>
      <c r="B3"/>
      <c r="C3"/>
      <c r="D3" s="41"/>
      <c r="Q3" s="7"/>
      <c r="R3" s="7"/>
      <c r="S3" s="7"/>
      <c r="T3" s="7"/>
      <c r="U3" s="7"/>
    </row>
    <row r="4" spans="1:21" ht="23.25" customHeight="1">
      <c r="A4"/>
      <c r="B4"/>
      <c r="C4"/>
      <c r="D4" s="41"/>
      <c r="Q4" s="7"/>
      <c r="R4" s="7"/>
      <c r="S4" s="7"/>
      <c r="T4" s="7"/>
      <c r="U4" s="7"/>
    </row>
    <row r="5" spans="1:21" ht="23.25" customHeight="1" thickBot="1">
      <c r="A5"/>
      <c r="B5"/>
      <c r="C5"/>
      <c r="D5"/>
    </row>
    <row r="6" spans="1:21" ht="54.95" customHeight="1" thickBot="1">
      <c r="A6" s="17" t="s">
        <v>0</v>
      </c>
      <c r="B6" s="18" t="s">
        <v>177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20" t="s">
        <v>218</v>
      </c>
      <c r="I6" s="18" t="s">
        <v>6</v>
      </c>
      <c r="J6" s="18" t="s">
        <v>7</v>
      </c>
      <c r="K6" s="18" t="s">
        <v>8</v>
      </c>
      <c r="L6" s="59" t="s">
        <v>219</v>
      </c>
      <c r="M6" s="18" t="s">
        <v>9</v>
      </c>
      <c r="N6" s="18" t="s">
        <v>10</v>
      </c>
      <c r="O6" s="18" t="s">
        <v>171</v>
      </c>
      <c r="P6" s="21" t="s">
        <v>222</v>
      </c>
      <c r="Q6" s="18" t="s">
        <v>11</v>
      </c>
      <c r="R6" s="18" t="s">
        <v>12</v>
      </c>
      <c r="S6" s="18" t="s">
        <v>13</v>
      </c>
      <c r="T6" s="22" t="s">
        <v>221</v>
      </c>
      <c r="U6" s="97" t="s">
        <v>14</v>
      </c>
    </row>
    <row r="7" spans="1:21" ht="27" customHeight="1">
      <c r="A7" s="134" t="s">
        <v>116</v>
      </c>
      <c r="B7" s="136" t="s">
        <v>126</v>
      </c>
      <c r="C7" s="136" t="s">
        <v>240</v>
      </c>
      <c r="D7" s="42" t="s">
        <v>17</v>
      </c>
      <c r="E7" s="51">
        <v>156</v>
      </c>
      <c r="F7" s="51">
        <v>156</v>
      </c>
      <c r="G7" s="51">
        <v>157</v>
      </c>
      <c r="H7" s="61">
        <f>SUM(E7:G7)</f>
        <v>469</v>
      </c>
      <c r="I7" s="51">
        <v>156</v>
      </c>
      <c r="J7" s="51">
        <v>156</v>
      </c>
      <c r="K7" s="51">
        <v>157</v>
      </c>
      <c r="L7" s="62">
        <f>SUM(I7:K7)</f>
        <v>469</v>
      </c>
      <c r="M7" s="51">
        <v>156</v>
      </c>
      <c r="N7" s="51">
        <v>156</v>
      </c>
      <c r="O7" s="51">
        <v>157</v>
      </c>
      <c r="P7" s="50">
        <f>SUM(M7:O7)</f>
        <v>469</v>
      </c>
      <c r="Q7" s="51">
        <v>156</v>
      </c>
      <c r="R7" s="51">
        <v>156</v>
      </c>
      <c r="S7" s="51">
        <v>157</v>
      </c>
      <c r="T7" s="52">
        <f>SUM(Q7:S7)</f>
        <v>469</v>
      </c>
      <c r="U7" s="95">
        <f>T7+P7+L7+H7</f>
        <v>1876</v>
      </c>
    </row>
    <row r="8" spans="1:21" ht="27" customHeight="1">
      <c r="A8" s="134"/>
      <c r="B8" s="136"/>
      <c r="C8" s="136"/>
      <c r="D8" s="43" t="s">
        <v>18</v>
      </c>
      <c r="E8" s="45">
        <v>136</v>
      </c>
      <c r="F8" s="45">
        <v>162</v>
      </c>
      <c r="G8" s="45">
        <v>175</v>
      </c>
      <c r="H8" s="46">
        <f t="shared" ref="H8:H52" si="0">SUM(E8:G8)</f>
        <v>473</v>
      </c>
      <c r="I8" s="45">
        <v>193</v>
      </c>
      <c r="J8" s="45">
        <v>225</v>
      </c>
      <c r="K8" s="45">
        <v>230</v>
      </c>
      <c r="L8" s="60">
        <f t="shared" ref="L8:L52" si="1">SUM(I8:K8)</f>
        <v>648</v>
      </c>
      <c r="M8" s="45">
        <v>219</v>
      </c>
      <c r="N8" s="45">
        <v>238</v>
      </c>
      <c r="O8" s="45">
        <v>204</v>
      </c>
      <c r="P8" s="47">
        <f t="shared" ref="P8:P52" si="2">SUM(M8:O8)</f>
        <v>661</v>
      </c>
      <c r="Q8" s="45">
        <v>223</v>
      </c>
      <c r="R8" s="45">
        <v>216</v>
      </c>
      <c r="S8" s="45">
        <v>153</v>
      </c>
      <c r="T8" s="48">
        <f t="shared" ref="T8:T52" si="3">SUM(Q8:S8)</f>
        <v>592</v>
      </c>
      <c r="U8" s="96">
        <f t="shared" ref="U8:U52" si="4">T8+P8+L8+H8</f>
        <v>2374</v>
      </c>
    </row>
    <row r="9" spans="1:21" ht="27" customHeight="1">
      <c r="A9" s="133" t="s">
        <v>116</v>
      </c>
      <c r="B9" s="135" t="s">
        <v>126</v>
      </c>
      <c r="C9" s="135" t="s">
        <v>117</v>
      </c>
      <c r="D9" s="44" t="s">
        <v>17</v>
      </c>
      <c r="E9" s="45">
        <v>127</v>
      </c>
      <c r="F9" s="45">
        <v>127</v>
      </c>
      <c r="G9" s="45">
        <v>126</v>
      </c>
      <c r="H9" s="46">
        <f t="shared" si="0"/>
        <v>380</v>
      </c>
      <c r="I9" s="45">
        <v>127</v>
      </c>
      <c r="J9" s="45">
        <v>127</v>
      </c>
      <c r="K9" s="45">
        <v>127</v>
      </c>
      <c r="L9" s="60">
        <f t="shared" si="1"/>
        <v>381</v>
      </c>
      <c r="M9" s="45">
        <v>127</v>
      </c>
      <c r="N9" s="45">
        <v>127</v>
      </c>
      <c r="O9" s="45">
        <v>127</v>
      </c>
      <c r="P9" s="47">
        <f t="shared" si="2"/>
        <v>381</v>
      </c>
      <c r="Q9" s="45">
        <v>127</v>
      </c>
      <c r="R9" s="45">
        <v>127</v>
      </c>
      <c r="S9" s="45">
        <v>126</v>
      </c>
      <c r="T9" s="48">
        <f t="shared" si="3"/>
        <v>380</v>
      </c>
      <c r="U9" s="96">
        <f t="shared" si="4"/>
        <v>1522</v>
      </c>
    </row>
    <row r="10" spans="1:21" ht="27" customHeight="1">
      <c r="A10" s="134"/>
      <c r="B10" s="136"/>
      <c r="C10" s="136"/>
      <c r="D10" s="43" t="s">
        <v>18</v>
      </c>
      <c r="E10" s="45">
        <v>59</v>
      </c>
      <c r="F10" s="45">
        <v>92</v>
      </c>
      <c r="G10" s="45">
        <v>132</v>
      </c>
      <c r="H10" s="46">
        <f t="shared" si="0"/>
        <v>283</v>
      </c>
      <c r="I10" s="45">
        <v>93</v>
      </c>
      <c r="J10" s="45">
        <v>162</v>
      </c>
      <c r="K10" s="45">
        <v>149</v>
      </c>
      <c r="L10" s="60">
        <f t="shared" si="1"/>
        <v>404</v>
      </c>
      <c r="M10" s="45">
        <v>114</v>
      </c>
      <c r="N10" s="45">
        <v>62</v>
      </c>
      <c r="O10" s="45">
        <v>112</v>
      </c>
      <c r="P10" s="47">
        <f t="shared" si="2"/>
        <v>288</v>
      </c>
      <c r="Q10" s="45">
        <v>37</v>
      </c>
      <c r="R10" s="45">
        <v>94</v>
      </c>
      <c r="S10" s="45">
        <v>71</v>
      </c>
      <c r="T10" s="48">
        <f t="shared" si="3"/>
        <v>202</v>
      </c>
      <c r="U10" s="96">
        <f t="shared" si="4"/>
        <v>1177</v>
      </c>
    </row>
    <row r="11" spans="1:21" ht="27" customHeight="1">
      <c r="A11" s="133" t="s">
        <v>116</v>
      </c>
      <c r="B11" s="135" t="s">
        <v>126</v>
      </c>
      <c r="C11" s="135" t="s">
        <v>87</v>
      </c>
      <c r="D11" s="44" t="s">
        <v>17</v>
      </c>
      <c r="E11" s="45">
        <v>204</v>
      </c>
      <c r="F11" s="45">
        <v>203</v>
      </c>
      <c r="G11" s="45">
        <v>203</v>
      </c>
      <c r="H11" s="46">
        <f t="shared" si="0"/>
        <v>610</v>
      </c>
      <c r="I11" s="45">
        <v>204</v>
      </c>
      <c r="J11" s="45">
        <v>203</v>
      </c>
      <c r="K11" s="45">
        <v>203</v>
      </c>
      <c r="L11" s="60">
        <f t="shared" si="1"/>
        <v>610</v>
      </c>
      <c r="M11" s="45">
        <v>204</v>
      </c>
      <c r="N11" s="45">
        <v>203</v>
      </c>
      <c r="O11" s="45">
        <v>203</v>
      </c>
      <c r="P11" s="47">
        <f t="shared" si="2"/>
        <v>610</v>
      </c>
      <c r="Q11" s="45">
        <v>204</v>
      </c>
      <c r="R11" s="45">
        <v>204</v>
      </c>
      <c r="S11" s="45">
        <v>203</v>
      </c>
      <c r="T11" s="48">
        <f t="shared" si="3"/>
        <v>611</v>
      </c>
      <c r="U11" s="96">
        <f t="shared" si="4"/>
        <v>2441</v>
      </c>
    </row>
    <row r="12" spans="1:21" ht="27" customHeight="1">
      <c r="A12" s="134"/>
      <c r="B12" s="136"/>
      <c r="C12" s="136"/>
      <c r="D12" s="43" t="s">
        <v>18</v>
      </c>
      <c r="E12" s="45">
        <v>298</v>
      </c>
      <c r="F12" s="45">
        <v>339</v>
      </c>
      <c r="G12" s="45">
        <v>498</v>
      </c>
      <c r="H12" s="46">
        <f t="shared" si="0"/>
        <v>1135</v>
      </c>
      <c r="I12" s="45">
        <v>458</v>
      </c>
      <c r="J12" s="45">
        <v>556</v>
      </c>
      <c r="K12" s="45">
        <v>409</v>
      </c>
      <c r="L12" s="60">
        <f t="shared" si="1"/>
        <v>1423</v>
      </c>
      <c r="M12" s="45">
        <v>450</v>
      </c>
      <c r="N12" s="45">
        <v>377</v>
      </c>
      <c r="O12" s="45">
        <v>338</v>
      </c>
      <c r="P12" s="47">
        <f t="shared" si="2"/>
        <v>1165</v>
      </c>
      <c r="Q12" s="45">
        <v>482</v>
      </c>
      <c r="R12" s="45">
        <v>498</v>
      </c>
      <c r="S12" s="45">
        <v>144</v>
      </c>
      <c r="T12" s="48">
        <f t="shared" si="3"/>
        <v>1124</v>
      </c>
      <c r="U12" s="96">
        <f t="shared" si="4"/>
        <v>4847</v>
      </c>
    </row>
    <row r="13" spans="1:21" ht="27" customHeight="1">
      <c r="A13" s="133" t="s">
        <v>116</v>
      </c>
      <c r="B13" s="135" t="s">
        <v>126</v>
      </c>
      <c r="C13" s="135" t="s">
        <v>127</v>
      </c>
      <c r="D13" s="44" t="s">
        <v>17</v>
      </c>
      <c r="E13" s="45">
        <v>178</v>
      </c>
      <c r="F13" s="45">
        <v>178</v>
      </c>
      <c r="G13" s="45">
        <v>177</v>
      </c>
      <c r="H13" s="46">
        <f t="shared" si="0"/>
        <v>533</v>
      </c>
      <c r="I13" s="45">
        <v>178</v>
      </c>
      <c r="J13" s="45">
        <v>178</v>
      </c>
      <c r="K13" s="45">
        <v>177</v>
      </c>
      <c r="L13" s="60">
        <f t="shared" si="1"/>
        <v>533</v>
      </c>
      <c r="M13" s="45">
        <v>178</v>
      </c>
      <c r="N13" s="45">
        <v>178</v>
      </c>
      <c r="O13" s="45">
        <v>177</v>
      </c>
      <c r="P13" s="47">
        <f t="shared" si="2"/>
        <v>533</v>
      </c>
      <c r="Q13" s="45">
        <v>178</v>
      </c>
      <c r="R13" s="45">
        <v>179</v>
      </c>
      <c r="S13" s="45">
        <v>177</v>
      </c>
      <c r="T13" s="48">
        <f t="shared" si="3"/>
        <v>534</v>
      </c>
      <c r="U13" s="96">
        <f t="shared" si="4"/>
        <v>2133</v>
      </c>
    </row>
    <row r="14" spans="1:21" ht="27" customHeight="1">
      <c r="A14" s="134"/>
      <c r="B14" s="136"/>
      <c r="C14" s="136"/>
      <c r="D14" s="43" t="s">
        <v>18</v>
      </c>
      <c r="E14" s="45">
        <v>161</v>
      </c>
      <c r="F14" s="45">
        <v>179</v>
      </c>
      <c r="G14" s="45">
        <v>289</v>
      </c>
      <c r="H14" s="46">
        <f t="shared" si="0"/>
        <v>629</v>
      </c>
      <c r="I14" s="45">
        <v>253</v>
      </c>
      <c r="J14" s="45">
        <v>302</v>
      </c>
      <c r="K14" s="45">
        <v>231</v>
      </c>
      <c r="L14" s="60">
        <f t="shared" si="1"/>
        <v>786</v>
      </c>
      <c r="M14" s="45">
        <v>250</v>
      </c>
      <c r="N14" s="45">
        <v>211</v>
      </c>
      <c r="O14" s="45">
        <v>187</v>
      </c>
      <c r="P14" s="47">
        <f t="shared" si="2"/>
        <v>648</v>
      </c>
      <c r="Q14" s="45">
        <v>259</v>
      </c>
      <c r="R14" s="45">
        <v>282</v>
      </c>
      <c r="S14" s="45">
        <v>78</v>
      </c>
      <c r="T14" s="48">
        <f t="shared" si="3"/>
        <v>619</v>
      </c>
      <c r="U14" s="96">
        <f t="shared" si="4"/>
        <v>2682</v>
      </c>
    </row>
    <row r="15" spans="1:21" ht="27" customHeight="1">
      <c r="A15" s="133" t="s">
        <v>116</v>
      </c>
      <c r="B15" s="135" t="s">
        <v>126</v>
      </c>
      <c r="C15" s="135" t="s">
        <v>118</v>
      </c>
      <c r="D15" s="44" t="s">
        <v>17</v>
      </c>
      <c r="E15" s="45">
        <v>30</v>
      </c>
      <c r="F15" s="45">
        <v>29</v>
      </c>
      <c r="G15" s="45">
        <v>29</v>
      </c>
      <c r="H15" s="46">
        <f t="shared" si="0"/>
        <v>88</v>
      </c>
      <c r="I15" s="45">
        <v>30</v>
      </c>
      <c r="J15" s="45">
        <v>29</v>
      </c>
      <c r="K15" s="45">
        <v>29</v>
      </c>
      <c r="L15" s="60">
        <f t="shared" si="1"/>
        <v>88</v>
      </c>
      <c r="M15" s="45">
        <v>30</v>
      </c>
      <c r="N15" s="45">
        <v>29</v>
      </c>
      <c r="O15" s="45">
        <v>29</v>
      </c>
      <c r="P15" s="47">
        <f t="shared" si="2"/>
        <v>88</v>
      </c>
      <c r="Q15" s="45">
        <v>30</v>
      </c>
      <c r="R15" s="45">
        <v>29</v>
      </c>
      <c r="S15" s="45">
        <v>29</v>
      </c>
      <c r="T15" s="48">
        <f t="shared" si="3"/>
        <v>88</v>
      </c>
      <c r="U15" s="96">
        <f t="shared" si="4"/>
        <v>352</v>
      </c>
    </row>
    <row r="16" spans="1:21" ht="27" customHeight="1">
      <c r="A16" s="134"/>
      <c r="B16" s="136"/>
      <c r="C16" s="136"/>
      <c r="D16" s="43" t="s">
        <v>18</v>
      </c>
      <c r="E16" s="45">
        <v>14</v>
      </c>
      <c r="F16" s="45">
        <v>34</v>
      </c>
      <c r="G16" s="45">
        <v>36</v>
      </c>
      <c r="H16" s="46">
        <f t="shared" si="0"/>
        <v>84</v>
      </c>
      <c r="I16" s="45">
        <v>27</v>
      </c>
      <c r="J16" s="45">
        <v>43</v>
      </c>
      <c r="K16" s="45">
        <v>40</v>
      </c>
      <c r="L16" s="60">
        <f t="shared" si="1"/>
        <v>110</v>
      </c>
      <c r="M16" s="45">
        <v>31</v>
      </c>
      <c r="N16" s="45">
        <v>20</v>
      </c>
      <c r="O16" s="45">
        <v>23</v>
      </c>
      <c r="P16" s="47">
        <f t="shared" si="2"/>
        <v>74</v>
      </c>
      <c r="Q16" s="45">
        <v>32</v>
      </c>
      <c r="R16" s="45">
        <v>27</v>
      </c>
      <c r="S16" s="45">
        <f>20</f>
        <v>20</v>
      </c>
      <c r="T16" s="48">
        <f t="shared" si="3"/>
        <v>79</v>
      </c>
      <c r="U16" s="96">
        <f t="shared" si="4"/>
        <v>347</v>
      </c>
    </row>
    <row r="17" spans="1:21" ht="27" customHeight="1">
      <c r="A17" s="133" t="s">
        <v>116</v>
      </c>
      <c r="B17" s="135" t="s">
        <v>126</v>
      </c>
      <c r="C17" s="135" t="s">
        <v>119</v>
      </c>
      <c r="D17" s="44" t="s">
        <v>17</v>
      </c>
      <c r="E17" s="45">
        <v>6</v>
      </c>
      <c r="F17" s="45">
        <v>7</v>
      </c>
      <c r="G17" s="45">
        <v>7</v>
      </c>
      <c r="H17" s="46">
        <f t="shared" si="0"/>
        <v>20</v>
      </c>
      <c r="I17" s="45">
        <v>6</v>
      </c>
      <c r="J17" s="45">
        <v>7</v>
      </c>
      <c r="K17" s="45">
        <v>7</v>
      </c>
      <c r="L17" s="60">
        <f t="shared" si="1"/>
        <v>20</v>
      </c>
      <c r="M17" s="45">
        <v>6</v>
      </c>
      <c r="N17" s="45">
        <v>7</v>
      </c>
      <c r="O17" s="45">
        <v>7</v>
      </c>
      <c r="P17" s="47">
        <f t="shared" si="2"/>
        <v>20</v>
      </c>
      <c r="Q17" s="45">
        <v>6</v>
      </c>
      <c r="R17" s="45">
        <v>7</v>
      </c>
      <c r="S17" s="45">
        <v>7</v>
      </c>
      <c r="T17" s="48">
        <f t="shared" si="3"/>
        <v>20</v>
      </c>
      <c r="U17" s="96">
        <f t="shared" si="4"/>
        <v>80</v>
      </c>
    </row>
    <row r="18" spans="1:21" ht="27" customHeight="1">
      <c r="A18" s="134"/>
      <c r="B18" s="136"/>
      <c r="C18" s="136"/>
      <c r="D18" s="44" t="s">
        <v>18</v>
      </c>
      <c r="E18" s="45">
        <v>5</v>
      </c>
      <c r="F18" s="45">
        <v>6</v>
      </c>
      <c r="G18" s="45">
        <v>2</v>
      </c>
      <c r="H18" s="46">
        <f t="shared" si="0"/>
        <v>13</v>
      </c>
      <c r="I18" s="45">
        <v>4</v>
      </c>
      <c r="J18" s="45">
        <v>5</v>
      </c>
      <c r="K18" s="45">
        <v>6</v>
      </c>
      <c r="L18" s="60">
        <f t="shared" si="1"/>
        <v>15</v>
      </c>
      <c r="M18" s="45">
        <v>4</v>
      </c>
      <c r="N18" s="45">
        <v>2</v>
      </c>
      <c r="O18" s="45">
        <v>9</v>
      </c>
      <c r="P18" s="47">
        <f t="shared" si="2"/>
        <v>15</v>
      </c>
      <c r="Q18" s="45">
        <v>4</v>
      </c>
      <c r="R18" s="45">
        <v>6</v>
      </c>
      <c r="S18" s="45">
        <v>2</v>
      </c>
      <c r="T18" s="48">
        <f t="shared" si="3"/>
        <v>12</v>
      </c>
      <c r="U18" s="96">
        <f t="shared" si="4"/>
        <v>55</v>
      </c>
    </row>
    <row r="19" spans="1:21" ht="27" customHeight="1">
      <c r="A19" s="133" t="s">
        <v>116</v>
      </c>
      <c r="B19" s="135" t="s">
        <v>241</v>
      </c>
      <c r="C19" s="135" t="s">
        <v>120</v>
      </c>
      <c r="D19" s="44" t="s">
        <v>17</v>
      </c>
      <c r="E19" s="45">
        <v>1</v>
      </c>
      <c r="F19" s="45">
        <v>7</v>
      </c>
      <c r="G19" s="45">
        <v>7</v>
      </c>
      <c r="H19" s="46">
        <f t="shared" si="0"/>
        <v>15</v>
      </c>
      <c r="I19" s="45">
        <v>1</v>
      </c>
      <c r="J19" s="45">
        <v>7</v>
      </c>
      <c r="K19" s="45">
        <v>7</v>
      </c>
      <c r="L19" s="60">
        <f t="shared" si="1"/>
        <v>15</v>
      </c>
      <c r="M19" s="45">
        <v>1</v>
      </c>
      <c r="N19" s="45">
        <v>7</v>
      </c>
      <c r="O19" s="45">
        <v>7</v>
      </c>
      <c r="P19" s="47">
        <f t="shared" si="2"/>
        <v>15</v>
      </c>
      <c r="Q19" s="45">
        <v>2</v>
      </c>
      <c r="R19" s="45">
        <v>2</v>
      </c>
      <c r="S19" s="45">
        <v>1</v>
      </c>
      <c r="T19" s="48">
        <f t="shared" si="3"/>
        <v>5</v>
      </c>
      <c r="U19" s="96">
        <f t="shared" si="4"/>
        <v>50</v>
      </c>
    </row>
    <row r="20" spans="1:21" ht="27" customHeight="1">
      <c r="A20" s="134"/>
      <c r="B20" s="136"/>
      <c r="C20" s="136"/>
      <c r="D20" s="44" t="s">
        <v>18</v>
      </c>
      <c r="E20" s="45">
        <v>1</v>
      </c>
      <c r="F20" s="45">
        <v>3</v>
      </c>
      <c r="G20" s="45">
        <v>3</v>
      </c>
      <c r="H20" s="46">
        <f t="shared" si="0"/>
        <v>7</v>
      </c>
      <c r="I20" s="45">
        <v>2</v>
      </c>
      <c r="J20" s="45">
        <v>0</v>
      </c>
      <c r="K20" s="45">
        <v>1</v>
      </c>
      <c r="L20" s="60">
        <f t="shared" si="1"/>
        <v>3</v>
      </c>
      <c r="M20" s="45">
        <v>0</v>
      </c>
      <c r="N20" s="45">
        <v>1</v>
      </c>
      <c r="O20" s="45">
        <v>1</v>
      </c>
      <c r="P20" s="47">
        <f t="shared" si="2"/>
        <v>2</v>
      </c>
      <c r="Q20" s="45">
        <v>0</v>
      </c>
      <c r="R20" s="45">
        <v>0</v>
      </c>
      <c r="S20" s="45">
        <v>3</v>
      </c>
      <c r="T20" s="48">
        <f t="shared" si="3"/>
        <v>3</v>
      </c>
      <c r="U20" s="96">
        <f t="shared" si="4"/>
        <v>15</v>
      </c>
    </row>
    <row r="21" spans="1:21" ht="27" customHeight="1">
      <c r="A21" s="133" t="s">
        <v>116</v>
      </c>
      <c r="B21" s="135" t="s">
        <v>241</v>
      </c>
      <c r="C21" s="135" t="s">
        <v>121</v>
      </c>
      <c r="D21" s="44" t="s">
        <v>17</v>
      </c>
      <c r="E21" s="45">
        <v>1</v>
      </c>
      <c r="F21" s="45">
        <v>6</v>
      </c>
      <c r="G21" s="45">
        <v>6</v>
      </c>
      <c r="H21" s="46">
        <f t="shared" si="0"/>
        <v>13</v>
      </c>
      <c r="I21" s="45">
        <v>4</v>
      </c>
      <c r="J21" s="45">
        <v>4</v>
      </c>
      <c r="K21" s="45">
        <v>4</v>
      </c>
      <c r="L21" s="60">
        <f t="shared" si="1"/>
        <v>12</v>
      </c>
      <c r="M21" s="45">
        <v>0</v>
      </c>
      <c r="N21" s="45">
        <v>0</v>
      </c>
      <c r="O21" s="45">
        <v>0</v>
      </c>
      <c r="P21" s="47">
        <f t="shared" si="2"/>
        <v>0</v>
      </c>
      <c r="Q21" s="45">
        <v>0</v>
      </c>
      <c r="R21" s="45">
        <v>0</v>
      </c>
      <c r="S21" s="45">
        <v>0</v>
      </c>
      <c r="T21" s="48">
        <f t="shared" si="3"/>
        <v>0</v>
      </c>
      <c r="U21" s="96">
        <f t="shared" si="4"/>
        <v>25</v>
      </c>
    </row>
    <row r="22" spans="1:21" ht="27" customHeight="1">
      <c r="A22" s="134"/>
      <c r="B22" s="136"/>
      <c r="C22" s="136"/>
      <c r="D22" s="44" t="s">
        <v>18</v>
      </c>
      <c r="E22" s="45">
        <v>1</v>
      </c>
      <c r="F22" s="45">
        <v>0</v>
      </c>
      <c r="G22" s="45">
        <v>0</v>
      </c>
      <c r="H22" s="46">
        <f t="shared" si="0"/>
        <v>1</v>
      </c>
      <c r="I22" s="45">
        <v>3</v>
      </c>
      <c r="J22" s="45">
        <v>5</v>
      </c>
      <c r="K22" s="45">
        <v>2</v>
      </c>
      <c r="L22" s="60">
        <f t="shared" si="1"/>
        <v>10</v>
      </c>
      <c r="M22" s="45">
        <v>2</v>
      </c>
      <c r="N22" s="45">
        <v>2</v>
      </c>
      <c r="O22" s="45">
        <v>0</v>
      </c>
      <c r="P22" s="47">
        <f t="shared" si="2"/>
        <v>4</v>
      </c>
      <c r="Q22" s="45">
        <v>10</v>
      </c>
      <c r="R22" s="45">
        <v>0</v>
      </c>
      <c r="S22" s="45">
        <v>3</v>
      </c>
      <c r="T22" s="48">
        <f t="shared" si="3"/>
        <v>13</v>
      </c>
      <c r="U22" s="96">
        <f t="shared" si="4"/>
        <v>28</v>
      </c>
    </row>
    <row r="23" spans="1:21" ht="27" customHeight="1">
      <c r="A23" s="133" t="s">
        <v>122</v>
      </c>
      <c r="B23" s="135" t="s">
        <v>242</v>
      </c>
      <c r="C23" s="135" t="s">
        <v>124</v>
      </c>
      <c r="D23" s="44" t="s">
        <v>17</v>
      </c>
      <c r="E23" s="45">
        <v>16</v>
      </c>
      <c r="F23" s="45">
        <v>17</v>
      </c>
      <c r="G23" s="45">
        <v>17</v>
      </c>
      <c r="H23" s="46">
        <f t="shared" si="0"/>
        <v>50</v>
      </c>
      <c r="I23" s="45">
        <v>16</v>
      </c>
      <c r="J23" s="45">
        <v>17</v>
      </c>
      <c r="K23" s="45">
        <v>17</v>
      </c>
      <c r="L23" s="60">
        <f t="shared" si="1"/>
        <v>50</v>
      </c>
      <c r="M23" s="45">
        <v>16</v>
      </c>
      <c r="N23" s="45">
        <v>17</v>
      </c>
      <c r="O23" s="45">
        <v>17</v>
      </c>
      <c r="P23" s="47">
        <f t="shared" si="2"/>
        <v>50</v>
      </c>
      <c r="Q23" s="45">
        <v>16</v>
      </c>
      <c r="R23" s="45">
        <v>17</v>
      </c>
      <c r="S23" s="45">
        <v>17</v>
      </c>
      <c r="T23" s="48">
        <f t="shared" si="3"/>
        <v>50</v>
      </c>
      <c r="U23" s="96">
        <f t="shared" si="4"/>
        <v>200</v>
      </c>
    </row>
    <row r="24" spans="1:21" ht="27" customHeight="1">
      <c r="A24" s="134"/>
      <c r="B24" s="136"/>
      <c r="C24" s="136"/>
      <c r="D24" s="44" t="s">
        <v>18</v>
      </c>
      <c r="E24" s="45">
        <v>16</v>
      </c>
      <c r="F24" s="45">
        <v>17</v>
      </c>
      <c r="G24" s="45">
        <v>17</v>
      </c>
      <c r="H24" s="46">
        <f t="shared" si="0"/>
        <v>50</v>
      </c>
      <c r="I24" s="45">
        <v>16</v>
      </c>
      <c r="J24" s="45">
        <v>17</v>
      </c>
      <c r="K24" s="45">
        <v>17</v>
      </c>
      <c r="L24" s="60">
        <f t="shared" si="1"/>
        <v>50</v>
      </c>
      <c r="M24" s="45">
        <v>16</v>
      </c>
      <c r="N24" s="45">
        <v>17</v>
      </c>
      <c r="O24" s="45">
        <v>17</v>
      </c>
      <c r="P24" s="47">
        <f t="shared" si="2"/>
        <v>50</v>
      </c>
      <c r="Q24" s="45">
        <v>16</v>
      </c>
      <c r="R24" s="45">
        <v>17</v>
      </c>
      <c r="S24" s="45">
        <v>17</v>
      </c>
      <c r="T24" s="48">
        <f t="shared" si="3"/>
        <v>50</v>
      </c>
      <c r="U24" s="96">
        <f t="shared" si="4"/>
        <v>200</v>
      </c>
    </row>
    <row r="25" spans="1:21" ht="27" customHeight="1">
      <c r="A25" s="133" t="s">
        <v>122</v>
      </c>
      <c r="B25" s="135" t="s">
        <v>242</v>
      </c>
      <c r="C25" s="135" t="s">
        <v>125</v>
      </c>
      <c r="D25" s="44" t="s">
        <v>17</v>
      </c>
      <c r="E25" s="45">
        <v>0</v>
      </c>
      <c r="F25" s="45">
        <v>0</v>
      </c>
      <c r="G25" s="45">
        <v>0</v>
      </c>
      <c r="H25" s="46">
        <f t="shared" si="0"/>
        <v>0</v>
      </c>
      <c r="I25" s="45">
        <v>0</v>
      </c>
      <c r="J25" s="45">
        <v>0</v>
      </c>
      <c r="K25" s="45">
        <v>3</v>
      </c>
      <c r="L25" s="60">
        <f t="shared" si="1"/>
        <v>3</v>
      </c>
      <c r="M25" s="45">
        <v>0</v>
      </c>
      <c r="N25" s="45">
        <v>0</v>
      </c>
      <c r="O25" s="45">
        <v>0</v>
      </c>
      <c r="P25" s="47">
        <f t="shared" si="2"/>
        <v>0</v>
      </c>
      <c r="Q25" s="45">
        <v>0</v>
      </c>
      <c r="R25" s="45">
        <v>0</v>
      </c>
      <c r="S25" s="45">
        <v>0</v>
      </c>
      <c r="T25" s="48">
        <f t="shared" si="3"/>
        <v>0</v>
      </c>
      <c r="U25" s="96">
        <f t="shared" si="4"/>
        <v>3</v>
      </c>
    </row>
    <row r="26" spans="1:21" ht="27" customHeight="1">
      <c r="A26" s="134"/>
      <c r="B26" s="136"/>
      <c r="C26" s="136"/>
      <c r="D26" s="44" t="s">
        <v>18</v>
      </c>
      <c r="E26" s="45">
        <v>0</v>
      </c>
      <c r="F26" s="45">
        <v>0</v>
      </c>
      <c r="G26" s="45">
        <v>0</v>
      </c>
      <c r="H26" s="46">
        <f t="shared" si="0"/>
        <v>0</v>
      </c>
      <c r="I26" s="45">
        <v>0</v>
      </c>
      <c r="J26" s="45">
        <v>0</v>
      </c>
      <c r="K26" s="45">
        <v>0</v>
      </c>
      <c r="L26" s="60">
        <f t="shared" si="1"/>
        <v>0</v>
      </c>
      <c r="M26" s="45">
        <v>0</v>
      </c>
      <c r="N26" s="45">
        <v>0</v>
      </c>
      <c r="O26" s="45">
        <v>0</v>
      </c>
      <c r="P26" s="47">
        <f t="shared" si="2"/>
        <v>0</v>
      </c>
      <c r="Q26" s="45">
        <v>0</v>
      </c>
      <c r="R26" s="45">
        <v>0</v>
      </c>
      <c r="S26" s="45">
        <v>0</v>
      </c>
      <c r="T26" s="48">
        <f t="shared" si="3"/>
        <v>0</v>
      </c>
      <c r="U26" s="96">
        <f t="shared" si="4"/>
        <v>0</v>
      </c>
    </row>
    <row r="27" spans="1:21" ht="27" customHeight="1">
      <c r="A27" s="133" t="s">
        <v>122</v>
      </c>
      <c r="B27" s="135" t="s">
        <v>242</v>
      </c>
      <c r="C27" s="135" t="s">
        <v>181</v>
      </c>
      <c r="D27" s="44" t="s">
        <v>17</v>
      </c>
      <c r="E27" s="45">
        <v>1</v>
      </c>
      <c r="F27" s="45">
        <v>2</v>
      </c>
      <c r="G27" s="45">
        <v>2</v>
      </c>
      <c r="H27" s="46">
        <f t="shared" si="0"/>
        <v>5</v>
      </c>
      <c r="I27" s="45">
        <v>2</v>
      </c>
      <c r="J27" s="45">
        <v>2</v>
      </c>
      <c r="K27" s="45">
        <v>2</v>
      </c>
      <c r="L27" s="60">
        <f t="shared" si="1"/>
        <v>6</v>
      </c>
      <c r="M27" s="45">
        <v>2</v>
      </c>
      <c r="N27" s="45">
        <v>2</v>
      </c>
      <c r="O27" s="45">
        <v>2</v>
      </c>
      <c r="P27" s="47">
        <f t="shared" si="2"/>
        <v>6</v>
      </c>
      <c r="Q27" s="45">
        <v>2</v>
      </c>
      <c r="R27" s="45">
        <v>2</v>
      </c>
      <c r="S27" s="45">
        <v>2</v>
      </c>
      <c r="T27" s="48">
        <f t="shared" si="3"/>
        <v>6</v>
      </c>
      <c r="U27" s="96">
        <f t="shared" si="4"/>
        <v>23</v>
      </c>
    </row>
    <row r="28" spans="1:21" ht="27" customHeight="1">
      <c r="A28" s="134"/>
      <c r="B28" s="139"/>
      <c r="C28" s="139"/>
      <c r="D28" s="44" t="s">
        <v>18</v>
      </c>
      <c r="E28" s="45">
        <v>1</v>
      </c>
      <c r="F28" s="45">
        <v>0</v>
      </c>
      <c r="G28" s="45">
        <v>0</v>
      </c>
      <c r="H28" s="46">
        <f t="shared" si="0"/>
        <v>1</v>
      </c>
      <c r="I28" s="45">
        <v>2</v>
      </c>
      <c r="J28" s="45">
        <v>2</v>
      </c>
      <c r="K28" s="45">
        <v>2</v>
      </c>
      <c r="L28" s="60">
        <f t="shared" si="1"/>
        <v>6</v>
      </c>
      <c r="M28" s="45">
        <v>2</v>
      </c>
      <c r="N28" s="45">
        <v>2</v>
      </c>
      <c r="O28" s="45">
        <v>2</v>
      </c>
      <c r="P28" s="47">
        <f t="shared" si="2"/>
        <v>6</v>
      </c>
      <c r="Q28" s="45">
        <v>4</v>
      </c>
      <c r="R28" s="45">
        <v>3</v>
      </c>
      <c r="S28" s="45">
        <v>3</v>
      </c>
      <c r="T28" s="48">
        <f t="shared" si="3"/>
        <v>10</v>
      </c>
      <c r="U28" s="96">
        <f t="shared" si="4"/>
        <v>23</v>
      </c>
    </row>
    <row r="29" spans="1:21" ht="27" customHeight="1">
      <c r="A29" s="133" t="s">
        <v>122</v>
      </c>
      <c r="B29" s="136" t="s">
        <v>197</v>
      </c>
      <c r="C29" s="136" t="s">
        <v>192</v>
      </c>
      <c r="D29" s="44" t="s">
        <v>17</v>
      </c>
      <c r="E29" s="45">
        <v>0</v>
      </c>
      <c r="F29" s="45">
        <v>0</v>
      </c>
      <c r="G29" s="45">
        <v>500</v>
      </c>
      <c r="H29" s="46">
        <f t="shared" si="0"/>
        <v>500</v>
      </c>
      <c r="I29" s="45">
        <v>500</v>
      </c>
      <c r="J29" s="45">
        <v>0</v>
      </c>
      <c r="K29" s="45">
        <v>0</v>
      </c>
      <c r="L29" s="60">
        <f t="shared" si="1"/>
        <v>500</v>
      </c>
      <c r="M29" s="45">
        <v>0</v>
      </c>
      <c r="N29" s="45">
        <v>0</v>
      </c>
      <c r="O29" s="45">
        <v>0</v>
      </c>
      <c r="P29" s="47">
        <f t="shared" si="2"/>
        <v>0</v>
      </c>
      <c r="Q29" s="45">
        <v>0</v>
      </c>
      <c r="R29" s="45">
        <v>0</v>
      </c>
      <c r="S29" s="45">
        <v>0</v>
      </c>
      <c r="T29" s="48">
        <f t="shared" si="3"/>
        <v>0</v>
      </c>
      <c r="U29" s="96">
        <f t="shared" si="4"/>
        <v>1000</v>
      </c>
    </row>
    <row r="30" spans="1:21" ht="27" customHeight="1">
      <c r="A30" s="134"/>
      <c r="B30" s="139"/>
      <c r="C30" s="139"/>
      <c r="D30" s="44" t="s">
        <v>18</v>
      </c>
      <c r="E30" s="45">
        <v>0</v>
      </c>
      <c r="F30" s="45">
        <v>0</v>
      </c>
      <c r="G30" s="45">
        <v>1768</v>
      </c>
      <c r="H30" s="46">
        <f t="shared" si="0"/>
        <v>1768</v>
      </c>
      <c r="I30" s="45">
        <v>0</v>
      </c>
      <c r="J30" s="45">
        <v>0</v>
      </c>
      <c r="K30" s="45">
        <v>0</v>
      </c>
      <c r="L30" s="60">
        <f t="shared" si="1"/>
        <v>0</v>
      </c>
      <c r="M30" s="45">
        <v>0</v>
      </c>
      <c r="N30" s="45">
        <v>0</v>
      </c>
      <c r="O30" s="45">
        <v>0</v>
      </c>
      <c r="P30" s="47">
        <f t="shared" si="2"/>
        <v>0</v>
      </c>
      <c r="Q30" s="45">
        <v>0</v>
      </c>
      <c r="R30" s="45">
        <v>0</v>
      </c>
      <c r="S30" s="45">
        <v>0</v>
      </c>
      <c r="T30" s="48">
        <f t="shared" si="3"/>
        <v>0</v>
      </c>
      <c r="U30" s="96">
        <f t="shared" si="4"/>
        <v>1768</v>
      </c>
    </row>
    <row r="31" spans="1:21" ht="27" customHeight="1">
      <c r="A31" s="133" t="s">
        <v>122</v>
      </c>
      <c r="B31" s="135" t="s">
        <v>198</v>
      </c>
      <c r="C31" s="135" t="s">
        <v>202</v>
      </c>
      <c r="D31" s="44" t="s">
        <v>17</v>
      </c>
      <c r="E31" s="45">
        <v>2</v>
      </c>
      <c r="F31" s="45">
        <v>3</v>
      </c>
      <c r="G31" s="45">
        <v>4</v>
      </c>
      <c r="H31" s="46">
        <f t="shared" si="0"/>
        <v>9</v>
      </c>
      <c r="I31" s="45">
        <v>4</v>
      </c>
      <c r="J31" s="45">
        <v>4</v>
      </c>
      <c r="K31" s="45">
        <v>1</v>
      </c>
      <c r="L31" s="60">
        <f t="shared" si="1"/>
        <v>9</v>
      </c>
      <c r="M31" s="45">
        <v>2</v>
      </c>
      <c r="N31" s="45">
        <v>3</v>
      </c>
      <c r="O31" s="45">
        <v>4</v>
      </c>
      <c r="P31" s="47">
        <f t="shared" si="2"/>
        <v>9</v>
      </c>
      <c r="Q31" s="45">
        <v>4</v>
      </c>
      <c r="R31" s="45">
        <v>4</v>
      </c>
      <c r="S31" s="45">
        <v>1</v>
      </c>
      <c r="T31" s="48">
        <f t="shared" si="3"/>
        <v>9</v>
      </c>
      <c r="U31" s="96">
        <f t="shared" si="4"/>
        <v>36</v>
      </c>
    </row>
    <row r="32" spans="1:21" ht="27" customHeight="1">
      <c r="A32" s="134"/>
      <c r="B32" s="136"/>
      <c r="C32" s="136"/>
      <c r="D32" s="44" t="s">
        <v>18</v>
      </c>
      <c r="E32" s="45">
        <v>0</v>
      </c>
      <c r="F32" s="45">
        <v>6</v>
      </c>
      <c r="G32" s="45">
        <v>4</v>
      </c>
      <c r="H32" s="46">
        <f t="shared" si="0"/>
        <v>10</v>
      </c>
      <c r="I32" s="45">
        <v>9</v>
      </c>
      <c r="J32" s="45">
        <v>13</v>
      </c>
      <c r="K32" s="45">
        <v>12</v>
      </c>
      <c r="L32" s="60">
        <f t="shared" si="1"/>
        <v>34</v>
      </c>
      <c r="M32" s="45">
        <v>0</v>
      </c>
      <c r="N32" s="45">
        <v>0</v>
      </c>
      <c r="O32" s="45">
        <v>12</v>
      </c>
      <c r="P32" s="47">
        <f t="shared" si="2"/>
        <v>12</v>
      </c>
      <c r="Q32" s="45">
        <v>30</v>
      </c>
      <c r="R32" s="45">
        <v>24</v>
      </c>
      <c r="S32" s="45">
        <v>6</v>
      </c>
      <c r="T32" s="48">
        <f t="shared" si="3"/>
        <v>60</v>
      </c>
      <c r="U32" s="96">
        <f t="shared" si="4"/>
        <v>116</v>
      </c>
    </row>
    <row r="33" spans="1:21" ht="27" customHeight="1">
      <c r="A33" s="133" t="s">
        <v>122</v>
      </c>
      <c r="B33" s="135" t="s">
        <v>198</v>
      </c>
      <c r="C33" s="135" t="s">
        <v>182</v>
      </c>
      <c r="D33" s="44" t="s">
        <v>17</v>
      </c>
      <c r="E33" s="45">
        <v>84</v>
      </c>
      <c r="F33" s="45">
        <v>85</v>
      </c>
      <c r="G33" s="45">
        <v>84</v>
      </c>
      <c r="H33" s="46">
        <f t="shared" si="0"/>
        <v>253</v>
      </c>
      <c r="I33" s="45">
        <v>84</v>
      </c>
      <c r="J33" s="45">
        <v>85</v>
      </c>
      <c r="K33" s="45">
        <v>84</v>
      </c>
      <c r="L33" s="60">
        <f t="shared" si="1"/>
        <v>253</v>
      </c>
      <c r="M33" s="45">
        <v>85</v>
      </c>
      <c r="N33" s="45">
        <v>84</v>
      </c>
      <c r="O33" s="45">
        <v>85</v>
      </c>
      <c r="P33" s="47">
        <f t="shared" si="2"/>
        <v>254</v>
      </c>
      <c r="Q33" s="45">
        <v>84</v>
      </c>
      <c r="R33" s="45">
        <v>78</v>
      </c>
      <c r="S33" s="45">
        <v>78</v>
      </c>
      <c r="T33" s="48">
        <f t="shared" si="3"/>
        <v>240</v>
      </c>
      <c r="U33" s="96">
        <f t="shared" si="4"/>
        <v>1000</v>
      </c>
    </row>
    <row r="34" spans="1:21" ht="27" customHeight="1">
      <c r="A34" s="134"/>
      <c r="B34" s="136"/>
      <c r="C34" s="136"/>
      <c r="D34" s="44" t="s">
        <v>18</v>
      </c>
      <c r="E34" s="45">
        <v>0</v>
      </c>
      <c r="F34" s="45">
        <v>75</v>
      </c>
      <c r="G34" s="45">
        <v>563</v>
      </c>
      <c r="H34" s="46">
        <f t="shared" si="0"/>
        <v>638</v>
      </c>
      <c r="I34" s="45">
        <v>510</v>
      </c>
      <c r="J34" s="45">
        <v>685</v>
      </c>
      <c r="K34" s="45">
        <v>1599</v>
      </c>
      <c r="L34" s="60">
        <f t="shared" si="1"/>
        <v>2794</v>
      </c>
      <c r="M34" s="45">
        <v>260</v>
      </c>
      <c r="N34" s="45">
        <v>260</v>
      </c>
      <c r="O34" s="45">
        <v>1569</v>
      </c>
      <c r="P34" s="47">
        <f t="shared" si="2"/>
        <v>2089</v>
      </c>
      <c r="Q34" s="45">
        <v>2295</v>
      </c>
      <c r="R34" s="45">
        <v>813</v>
      </c>
      <c r="S34" s="45">
        <v>256</v>
      </c>
      <c r="T34" s="48">
        <f t="shared" si="3"/>
        <v>3364</v>
      </c>
      <c r="U34" s="96">
        <f t="shared" si="4"/>
        <v>8885</v>
      </c>
    </row>
    <row r="35" spans="1:21" ht="27" customHeight="1">
      <c r="A35" s="133" t="s">
        <v>122</v>
      </c>
      <c r="B35" s="135" t="s">
        <v>123</v>
      </c>
      <c r="C35" s="135" t="s">
        <v>183</v>
      </c>
      <c r="D35" s="44" t="s">
        <v>17</v>
      </c>
      <c r="E35" s="45">
        <v>65</v>
      </c>
      <c r="F35" s="45">
        <v>65</v>
      </c>
      <c r="G35" s="45">
        <v>130</v>
      </c>
      <c r="H35" s="46">
        <f t="shared" si="0"/>
        <v>260</v>
      </c>
      <c r="I35" s="45">
        <v>120</v>
      </c>
      <c r="J35" s="45">
        <v>130</v>
      </c>
      <c r="K35" s="45">
        <v>113</v>
      </c>
      <c r="L35" s="60">
        <f t="shared" si="1"/>
        <v>363</v>
      </c>
      <c r="M35" s="45">
        <v>65</v>
      </c>
      <c r="N35" s="45">
        <v>65</v>
      </c>
      <c r="O35" s="45">
        <v>130</v>
      </c>
      <c r="P35" s="47">
        <f>SUM(M35:O35)</f>
        <v>260</v>
      </c>
      <c r="Q35" s="45">
        <v>130</v>
      </c>
      <c r="R35" s="45">
        <v>124</v>
      </c>
      <c r="S35" s="45">
        <v>113</v>
      </c>
      <c r="T35" s="48">
        <f t="shared" si="3"/>
        <v>367</v>
      </c>
      <c r="U35" s="96">
        <f t="shared" si="4"/>
        <v>1250</v>
      </c>
    </row>
    <row r="36" spans="1:21" ht="39" customHeight="1">
      <c r="A36" s="134"/>
      <c r="B36" s="136"/>
      <c r="C36" s="136"/>
      <c r="D36" s="44" t="s">
        <v>18</v>
      </c>
      <c r="E36" s="45">
        <v>0</v>
      </c>
      <c r="F36" s="45">
        <v>0</v>
      </c>
      <c r="G36" s="45">
        <v>0</v>
      </c>
      <c r="H36" s="46">
        <f t="shared" si="0"/>
        <v>0</v>
      </c>
      <c r="I36" s="45">
        <v>0</v>
      </c>
      <c r="J36" s="45">
        <v>0</v>
      </c>
      <c r="K36" s="45">
        <v>0</v>
      </c>
      <c r="L36" s="60">
        <f t="shared" si="1"/>
        <v>0</v>
      </c>
      <c r="M36" s="45">
        <v>0</v>
      </c>
      <c r="N36" s="45">
        <v>0</v>
      </c>
      <c r="O36" s="45">
        <v>1187</v>
      </c>
      <c r="P36" s="47">
        <f t="shared" si="2"/>
        <v>1187</v>
      </c>
      <c r="Q36" s="45">
        <v>0</v>
      </c>
      <c r="R36" s="45">
        <v>99</v>
      </c>
      <c r="S36" s="45">
        <v>0</v>
      </c>
      <c r="T36" s="48">
        <f t="shared" si="3"/>
        <v>99</v>
      </c>
      <c r="U36" s="96">
        <f t="shared" si="4"/>
        <v>1286</v>
      </c>
    </row>
    <row r="37" spans="1:21" ht="27" customHeight="1">
      <c r="A37" s="133" t="s">
        <v>122</v>
      </c>
      <c r="B37" s="135" t="s">
        <v>123</v>
      </c>
      <c r="C37" s="135" t="s">
        <v>129</v>
      </c>
      <c r="D37" s="44" t="s">
        <v>17</v>
      </c>
      <c r="E37" s="45">
        <v>0</v>
      </c>
      <c r="F37" s="45">
        <v>0</v>
      </c>
      <c r="G37" s="45">
        <v>0</v>
      </c>
      <c r="H37" s="46">
        <f t="shared" si="0"/>
        <v>0</v>
      </c>
      <c r="I37" s="45">
        <v>0</v>
      </c>
      <c r="J37" s="45">
        <v>0</v>
      </c>
      <c r="K37" s="45">
        <v>1</v>
      </c>
      <c r="L37" s="60">
        <f t="shared" si="1"/>
        <v>1</v>
      </c>
      <c r="M37" s="45">
        <v>0</v>
      </c>
      <c r="N37" s="45">
        <v>0</v>
      </c>
      <c r="O37" s="45">
        <v>1</v>
      </c>
      <c r="P37" s="47">
        <f t="shared" si="2"/>
        <v>1</v>
      </c>
      <c r="Q37" s="45">
        <v>0</v>
      </c>
      <c r="R37" s="45">
        <v>1</v>
      </c>
      <c r="S37" s="45">
        <v>0</v>
      </c>
      <c r="T37" s="48">
        <f t="shared" si="3"/>
        <v>1</v>
      </c>
      <c r="U37" s="96">
        <f t="shared" si="4"/>
        <v>3</v>
      </c>
    </row>
    <row r="38" spans="1:21" ht="42" customHeight="1">
      <c r="A38" s="134"/>
      <c r="B38" s="136"/>
      <c r="C38" s="136"/>
      <c r="D38" s="44" t="s">
        <v>18</v>
      </c>
      <c r="E38" s="45">
        <v>0</v>
      </c>
      <c r="F38" s="45">
        <v>0</v>
      </c>
      <c r="G38" s="45">
        <v>0</v>
      </c>
      <c r="H38" s="46">
        <f t="shared" si="0"/>
        <v>0</v>
      </c>
      <c r="I38" s="45">
        <v>0</v>
      </c>
      <c r="J38" s="45">
        <v>0</v>
      </c>
      <c r="K38" s="45">
        <v>1</v>
      </c>
      <c r="L38" s="60">
        <f t="shared" si="1"/>
        <v>1</v>
      </c>
      <c r="M38" s="45">
        <v>0</v>
      </c>
      <c r="N38" s="45">
        <v>0</v>
      </c>
      <c r="O38" s="45">
        <v>0</v>
      </c>
      <c r="P38" s="47">
        <f t="shared" si="2"/>
        <v>0</v>
      </c>
      <c r="Q38" s="45">
        <v>1</v>
      </c>
      <c r="R38" s="45">
        <v>0</v>
      </c>
      <c r="S38" s="45">
        <v>0</v>
      </c>
      <c r="T38" s="48">
        <f t="shared" si="3"/>
        <v>1</v>
      </c>
      <c r="U38" s="96">
        <f t="shared" si="4"/>
        <v>2</v>
      </c>
    </row>
    <row r="39" spans="1:21" ht="27" customHeight="1">
      <c r="A39" s="133" t="s">
        <v>122</v>
      </c>
      <c r="B39" s="135" t="s">
        <v>123</v>
      </c>
      <c r="C39" s="135" t="s">
        <v>80</v>
      </c>
      <c r="D39" s="44" t="s">
        <v>17</v>
      </c>
      <c r="E39" s="45">
        <v>0</v>
      </c>
      <c r="F39" s="45">
        <v>0</v>
      </c>
      <c r="G39" s="45">
        <v>0</v>
      </c>
      <c r="H39" s="46">
        <f t="shared" si="0"/>
        <v>0</v>
      </c>
      <c r="I39" s="45">
        <v>0</v>
      </c>
      <c r="J39" s="45">
        <v>1</v>
      </c>
      <c r="K39" s="45">
        <v>0</v>
      </c>
      <c r="L39" s="60">
        <f t="shared" si="1"/>
        <v>1</v>
      </c>
      <c r="M39" s="45">
        <v>0</v>
      </c>
      <c r="N39" s="45">
        <v>0</v>
      </c>
      <c r="O39" s="45">
        <v>0</v>
      </c>
      <c r="P39" s="47">
        <f t="shared" si="2"/>
        <v>0</v>
      </c>
      <c r="Q39" s="45">
        <v>1</v>
      </c>
      <c r="R39" s="45">
        <v>0</v>
      </c>
      <c r="S39" s="45">
        <v>0</v>
      </c>
      <c r="T39" s="48">
        <f t="shared" si="3"/>
        <v>1</v>
      </c>
      <c r="U39" s="96">
        <f t="shared" si="4"/>
        <v>2</v>
      </c>
    </row>
    <row r="40" spans="1:21" ht="48.75" customHeight="1">
      <c r="A40" s="134"/>
      <c r="B40" s="136"/>
      <c r="C40" s="136"/>
      <c r="D40" s="44" t="s">
        <v>18</v>
      </c>
      <c r="E40" s="45">
        <v>0</v>
      </c>
      <c r="F40" s="45">
        <v>0</v>
      </c>
      <c r="G40" s="45">
        <v>0</v>
      </c>
      <c r="H40" s="46">
        <f t="shared" si="0"/>
        <v>0</v>
      </c>
      <c r="I40" s="45">
        <v>0</v>
      </c>
      <c r="J40" s="45">
        <v>0</v>
      </c>
      <c r="K40" s="45">
        <v>0</v>
      </c>
      <c r="L40" s="60">
        <f t="shared" si="1"/>
        <v>0</v>
      </c>
      <c r="M40" s="45">
        <v>0</v>
      </c>
      <c r="N40" s="45">
        <v>0</v>
      </c>
      <c r="O40" s="45">
        <v>1</v>
      </c>
      <c r="P40" s="47">
        <f t="shared" si="2"/>
        <v>1</v>
      </c>
      <c r="Q40" s="45">
        <v>0</v>
      </c>
      <c r="R40" s="45">
        <v>0</v>
      </c>
      <c r="S40" s="45">
        <v>0</v>
      </c>
      <c r="T40" s="48">
        <f t="shared" si="3"/>
        <v>0</v>
      </c>
      <c r="U40" s="96">
        <f t="shared" si="4"/>
        <v>1</v>
      </c>
    </row>
    <row r="41" spans="1:21" ht="27" customHeight="1">
      <c r="A41" s="133" t="s">
        <v>122</v>
      </c>
      <c r="B41" s="135" t="s">
        <v>123</v>
      </c>
      <c r="C41" s="140" t="s">
        <v>243</v>
      </c>
      <c r="D41" s="44" t="s">
        <v>17</v>
      </c>
      <c r="E41" s="45">
        <v>0</v>
      </c>
      <c r="F41" s="45">
        <v>0</v>
      </c>
      <c r="G41" s="45">
        <v>0</v>
      </c>
      <c r="H41" s="46">
        <f t="shared" si="0"/>
        <v>0</v>
      </c>
      <c r="I41" s="45">
        <v>0</v>
      </c>
      <c r="J41" s="45">
        <v>163</v>
      </c>
      <c r="K41" s="45">
        <v>163</v>
      </c>
      <c r="L41" s="60">
        <f t="shared" si="1"/>
        <v>326</v>
      </c>
      <c r="M41" s="45">
        <v>0</v>
      </c>
      <c r="N41" s="45">
        <v>0</v>
      </c>
      <c r="O41" s="45">
        <v>108</v>
      </c>
      <c r="P41" s="47">
        <f t="shared" si="2"/>
        <v>108</v>
      </c>
      <c r="Q41" s="45">
        <v>108</v>
      </c>
      <c r="R41" s="45">
        <v>108</v>
      </c>
      <c r="S41" s="45">
        <v>0</v>
      </c>
      <c r="T41" s="48">
        <f t="shared" si="3"/>
        <v>216</v>
      </c>
      <c r="U41" s="96">
        <f t="shared" si="4"/>
        <v>650</v>
      </c>
    </row>
    <row r="42" spans="1:21" ht="38.25" customHeight="1">
      <c r="A42" s="134"/>
      <c r="B42" s="136"/>
      <c r="C42" s="141"/>
      <c r="D42" s="44" t="s">
        <v>18</v>
      </c>
      <c r="E42" s="45">
        <v>0</v>
      </c>
      <c r="F42" s="45">
        <v>0</v>
      </c>
      <c r="G42" s="45">
        <v>0</v>
      </c>
      <c r="H42" s="46">
        <f t="shared" si="0"/>
        <v>0</v>
      </c>
      <c r="I42" s="45">
        <v>0</v>
      </c>
      <c r="J42" s="45">
        <v>0</v>
      </c>
      <c r="K42" s="45">
        <v>41</v>
      </c>
      <c r="L42" s="60">
        <f t="shared" si="1"/>
        <v>41</v>
      </c>
      <c r="M42" s="45">
        <v>0</v>
      </c>
      <c r="N42" s="45">
        <v>0</v>
      </c>
      <c r="O42" s="45">
        <v>170</v>
      </c>
      <c r="P42" s="47">
        <f t="shared" si="2"/>
        <v>170</v>
      </c>
      <c r="Q42" s="45">
        <v>73</v>
      </c>
      <c r="R42" s="45">
        <v>0</v>
      </c>
      <c r="S42" s="45">
        <v>0</v>
      </c>
      <c r="T42" s="48">
        <f t="shared" si="3"/>
        <v>73</v>
      </c>
      <c r="U42" s="96">
        <f t="shared" si="4"/>
        <v>284</v>
      </c>
    </row>
    <row r="43" spans="1:21" ht="27" customHeight="1">
      <c r="A43" s="133" t="s">
        <v>122</v>
      </c>
      <c r="B43" s="135" t="s">
        <v>130</v>
      </c>
      <c r="C43" s="135" t="s">
        <v>184</v>
      </c>
      <c r="D43" s="44" t="s">
        <v>17</v>
      </c>
      <c r="E43" s="45">
        <v>0</v>
      </c>
      <c r="F43" s="45">
        <v>0</v>
      </c>
      <c r="G43" s="45">
        <v>0</v>
      </c>
      <c r="H43" s="46">
        <f t="shared" si="0"/>
        <v>0</v>
      </c>
      <c r="I43" s="45">
        <v>0</v>
      </c>
      <c r="J43" s="45">
        <v>0</v>
      </c>
      <c r="K43" s="45">
        <v>0</v>
      </c>
      <c r="L43" s="60">
        <f t="shared" si="1"/>
        <v>0</v>
      </c>
      <c r="M43" s="45">
        <v>0</v>
      </c>
      <c r="N43" s="45">
        <v>0</v>
      </c>
      <c r="O43" s="45">
        <v>700</v>
      </c>
      <c r="P43" s="47">
        <f t="shared" si="2"/>
        <v>700</v>
      </c>
      <c r="Q43" s="45">
        <v>0</v>
      </c>
      <c r="R43" s="45">
        <v>0</v>
      </c>
      <c r="S43" s="45">
        <v>0</v>
      </c>
      <c r="T43" s="48">
        <f t="shared" si="3"/>
        <v>0</v>
      </c>
      <c r="U43" s="96">
        <f t="shared" si="4"/>
        <v>700</v>
      </c>
    </row>
    <row r="44" spans="1:21" ht="27" customHeight="1">
      <c r="A44" s="134"/>
      <c r="B44" s="136"/>
      <c r="C44" s="136"/>
      <c r="D44" s="44" t="s">
        <v>18</v>
      </c>
      <c r="E44" s="45">
        <v>0</v>
      </c>
      <c r="F44" s="45">
        <v>0</v>
      </c>
      <c r="G44" s="45">
        <v>0</v>
      </c>
      <c r="H44" s="46">
        <f t="shared" si="0"/>
        <v>0</v>
      </c>
      <c r="I44" s="45">
        <v>0</v>
      </c>
      <c r="J44" s="45">
        <v>0</v>
      </c>
      <c r="K44" s="45">
        <v>0</v>
      </c>
      <c r="L44" s="60">
        <f t="shared" si="1"/>
        <v>0</v>
      </c>
      <c r="M44" s="45">
        <v>0</v>
      </c>
      <c r="N44" s="45">
        <v>0</v>
      </c>
      <c r="O44" s="45">
        <v>999</v>
      </c>
      <c r="P44" s="47">
        <f t="shared" si="2"/>
        <v>999</v>
      </c>
      <c r="Q44" s="45">
        <v>73</v>
      </c>
      <c r="R44" s="45">
        <v>0</v>
      </c>
      <c r="S44" s="45">
        <v>0</v>
      </c>
      <c r="T44" s="48">
        <f t="shared" si="3"/>
        <v>73</v>
      </c>
      <c r="U44" s="96">
        <f t="shared" si="4"/>
        <v>1072</v>
      </c>
    </row>
    <row r="45" spans="1:21" ht="27" customHeight="1">
      <c r="A45" s="131" t="s">
        <v>122</v>
      </c>
      <c r="B45" s="131" t="s">
        <v>131</v>
      </c>
      <c r="C45" s="131" t="s">
        <v>81</v>
      </c>
      <c r="D45" s="102" t="s">
        <v>17</v>
      </c>
      <c r="E45" s="53">
        <v>3</v>
      </c>
      <c r="F45" s="53">
        <v>7</v>
      </c>
      <c r="G45" s="53">
        <v>10</v>
      </c>
      <c r="H45" s="46">
        <f t="shared" si="0"/>
        <v>20</v>
      </c>
      <c r="I45" s="53">
        <v>10</v>
      </c>
      <c r="J45" s="53">
        <v>10</v>
      </c>
      <c r="K45" s="53">
        <v>7</v>
      </c>
      <c r="L45" s="60">
        <f t="shared" si="1"/>
        <v>27</v>
      </c>
      <c r="M45" s="53">
        <v>3</v>
      </c>
      <c r="N45" s="53">
        <v>10</v>
      </c>
      <c r="O45" s="53">
        <v>10</v>
      </c>
      <c r="P45" s="47">
        <f t="shared" si="2"/>
        <v>23</v>
      </c>
      <c r="Q45" s="53">
        <v>10</v>
      </c>
      <c r="R45" s="53">
        <v>10</v>
      </c>
      <c r="S45" s="53">
        <v>10</v>
      </c>
      <c r="T45" s="48">
        <f t="shared" si="3"/>
        <v>30</v>
      </c>
      <c r="U45" s="96">
        <f t="shared" si="4"/>
        <v>100</v>
      </c>
    </row>
    <row r="46" spans="1:21" ht="27" customHeight="1">
      <c r="A46" s="132"/>
      <c r="B46" s="132"/>
      <c r="C46" s="132"/>
      <c r="D46" s="102" t="s">
        <v>18</v>
      </c>
      <c r="E46" s="53">
        <v>0</v>
      </c>
      <c r="F46" s="53">
        <v>0</v>
      </c>
      <c r="G46" s="53">
        <v>10</v>
      </c>
      <c r="H46" s="46">
        <f t="shared" si="0"/>
        <v>10</v>
      </c>
      <c r="I46" s="53">
        <v>15</v>
      </c>
      <c r="J46" s="53">
        <v>15</v>
      </c>
      <c r="K46" s="53">
        <v>37</v>
      </c>
      <c r="L46" s="60">
        <f t="shared" si="1"/>
        <v>67</v>
      </c>
      <c r="M46" s="53">
        <v>0</v>
      </c>
      <c r="N46" s="53">
        <v>0</v>
      </c>
      <c r="O46" s="53">
        <v>30</v>
      </c>
      <c r="P46" s="47">
        <f t="shared" si="2"/>
        <v>30</v>
      </c>
      <c r="Q46" s="53">
        <v>35</v>
      </c>
      <c r="R46" s="53">
        <v>0</v>
      </c>
      <c r="S46" s="53">
        <v>8</v>
      </c>
      <c r="T46" s="48">
        <f t="shared" si="3"/>
        <v>43</v>
      </c>
      <c r="U46" s="96">
        <f t="shared" si="4"/>
        <v>150</v>
      </c>
    </row>
    <row r="47" spans="1:21" ht="27" customHeight="1">
      <c r="A47" s="133" t="s">
        <v>122</v>
      </c>
      <c r="B47" s="135" t="s">
        <v>131</v>
      </c>
      <c r="C47" s="137" t="s">
        <v>181</v>
      </c>
      <c r="D47" s="44" t="s">
        <v>17</v>
      </c>
      <c r="E47" s="45">
        <v>1</v>
      </c>
      <c r="F47" s="45">
        <v>1</v>
      </c>
      <c r="G47" s="45">
        <v>1</v>
      </c>
      <c r="H47" s="46">
        <f t="shared" si="0"/>
        <v>3</v>
      </c>
      <c r="I47" s="45">
        <v>1</v>
      </c>
      <c r="J47" s="45">
        <v>1</v>
      </c>
      <c r="K47" s="45">
        <v>1</v>
      </c>
      <c r="L47" s="60">
        <f t="shared" si="1"/>
        <v>3</v>
      </c>
      <c r="M47" s="45">
        <v>1</v>
      </c>
      <c r="N47" s="45">
        <v>1</v>
      </c>
      <c r="O47" s="45">
        <v>1</v>
      </c>
      <c r="P47" s="47">
        <f t="shared" si="2"/>
        <v>3</v>
      </c>
      <c r="Q47" s="45">
        <v>1</v>
      </c>
      <c r="R47" s="45">
        <v>1</v>
      </c>
      <c r="S47" s="45">
        <v>1</v>
      </c>
      <c r="T47" s="48">
        <f t="shared" si="3"/>
        <v>3</v>
      </c>
      <c r="U47" s="96">
        <f t="shared" si="4"/>
        <v>12</v>
      </c>
    </row>
    <row r="48" spans="1:21" ht="27" customHeight="1">
      <c r="A48" s="134"/>
      <c r="B48" s="136"/>
      <c r="C48" s="137"/>
      <c r="D48" s="44" t="s">
        <v>18</v>
      </c>
      <c r="E48" s="45">
        <v>1</v>
      </c>
      <c r="F48" s="45">
        <v>1</v>
      </c>
      <c r="G48" s="45">
        <v>1</v>
      </c>
      <c r="H48" s="46">
        <f t="shared" si="0"/>
        <v>3</v>
      </c>
      <c r="I48" s="45">
        <v>1</v>
      </c>
      <c r="J48" s="45">
        <v>1</v>
      </c>
      <c r="K48" s="45">
        <v>1</v>
      </c>
      <c r="L48" s="60">
        <f t="shared" si="1"/>
        <v>3</v>
      </c>
      <c r="M48" s="45">
        <v>1</v>
      </c>
      <c r="N48" s="45">
        <v>1</v>
      </c>
      <c r="O48" s="45">
        <v>1</v>
      </c>
      <c r="P48" s="47">
        <f t="shared" si="2"/>
        <v>3</v>
      </c>
      <c r="Q48" s="45">
        <v>1</v>
      </c>
      <c r="R48" s="45">
        <v>1</v>
      </c>
      <c r="S48" s="45">
        <v>1</v>
      </c>
      <c r="T48" s="48">
        <f t="shared" si="3"/>
        <v>3</v>
      </c>
      <c r="U48" s="96">
        <f t="shared" si="4"/>
        <v>12</v>
      </c>
    </row>
    <row r="49" spans="1:21" ht="27" customHeight="1">
      <c r="A49" s="133" t="s">
        <v>122</v>
      </c>
      <c r="B49" s="135" t="s">
        <v>131</v>
      </c>
      <c r="C49" s="137" t="s">
        <v>216</v>
      </c>
      <c r="D49" s="44" t="s">
        <v>17</v>
      </c>
      <c r="E49" s="45">
        <v>0</v>
      </c>
      <c r="F49" s="45">
        <v>0</v>
      </c>
      <c r="G49" s="45">
        <v>0</v>
      </c>
      <c r="H49" s="46">
        <f t="shared" si="0"/>
        <v>0</v>
      </c>
      <c r="I49" s="45">
        <v>0</v>
      </c>
      <c r="J49" s="45">
        <v>0</v>
      </c>
      <c r="K49" s="45">
        <v>1</v>
      </c>
      <c r="L49" s="60">
        <f t="shared" si="1"/>
        <v>1</v>
      </c>
      <c r="M49" s="45">
        <v>0</v>
      </c>
      <c r="N49" s="45">
        <v>0</v>
      </c>
      <c r="O49" s="45">
        <v>0</v>
      </c>
      <c r="P49" s="47">
        <f t="shared" si="2"/>
        <v>0</v>
      </c>
      <c r="Q49" s="45">
        <v>0</v>
      </c>
      <c r="R49" s="45">
        <v>1</v>
      </c>
      <c r="S49" s="45">
        <v>0</v>
      </c>
      <c r="T49" s="48">
        <f t="shared" si="3"/>
        <v>1</v>
      </c>
      <c r="U49" s="96">
        <f t="shared" si="4"/>
        <v>2</v>
      </c>
    </row>
    <row r="50" spans="1:21" ht="27" customHeight="1">
      <c r="A50" s="134"/>
      <c r="B50" s="136"/>
      <c r="C50" s="137"/>
      <c r="D50" s="44" t="s">
        <v>18</v>
      </c>
      <c r="E50" s="45">
        <v>0</v>
      </c>
      <c r="F50" s="45">
        <v>0</v>
      </c>
      <c r="G50" s="45">
        <v>0</v>
      </c>
      <c r="H50" s="46">
        <f t="shared" si="0"/>
        <v>0</v>
      </c>
      <c r="I50" s="45">
        <v>0</v>
      </c>
      <c r="J50" s="45">
        <v>0</v>
      </c>
      <c r="K50" s="45">
        <v>0</v>
      </c>
      <c r="L50" s="60">
        <f t="shared" si="1"/>
        <v>0</v>
      </c>
      <c r="M50" s="45">
        <v>0</v>
      </c>
      <c r="N50" s="45">
        <v>0</v>
      </c>
      <c r="O50" s="45">
        <v>0</v>
      </c>
      <c r="P50" s="47">
        <f t="shared" si="2"/>
        <v>0</v>
      </c>
      <c r="Q50" s="45">
        <v>2</v>
      </c>
      <c r="R50" s="45">
        <v>0</v>
      </c>
      <c r="S50" s="45">
        <v>0</v>
      </c>
      <c r="T50" s="48">
        <f t="shared" si="3"/>
        <v>2</v>
      </c>
      <c r="U50" s="96">
        <f t="shared" si="4"/>
        <v>2</v>
      </c>
    </row>
    <row r="51" spans="1:21" ht="27" customHeight="1">
      <c r="A51" s="138" t="s">
        <v>122</v>
      </c>
      <c r="B51" s="137" t="s">
        <v>131</v>
      </c>
      <c r="C51" s="137" t="s">
        <v>178</v>
      </c>
      <c r="D51" s="44" t="s">
        <v>17</v>
      </c>
      <c r="E51" s="45">
        <v>0</v>
      </c>
      <c r="F51" s="45">
        <v>0</v>
      </c>
      <c r="G51" s="45">
        <v>1</v>
      </c>
      <c r="H51" s="46">
        <f t="shared" si="0"/>
        <v>1</v>
      </c>
      <c r="I51" s="45">
        <v>0</v>
      </c>
      <c r="J51" s="45">
        <v>0</v>
      </c>
      <c r="K51" s="45">
        <v>0</v>
      </c>
      <c r="L51" s="60">
        <f t="shared" si="1"/>
        <v>0</v>
      </c>
      <c r="M51" s="45">
        <v>0</v>
      </c>
      <c r="N51" s="45">
        <v>0</v>
      </c>
      <c r="O51" s="45">
        <v>0</v>
      </c>
      <c r="P51" s="47">
        <f t="shared" si="2"/>
        <v>0</v>
      </c>
      <c r="Q51" s="45">
        <v>0</v>
      </c>
      <c r="R51" s="45">
        <v>1</v>
      </c>
      <c r="S51" s="45">
        <v>0</v>
      </c>
      <c r="T51" s="48">
        <f t="shared" si="3"/>
        <v>1</v>
      </c>
      <c r="U51" s="96">
        <f t="shared" si="4"/>
        <v>2</v>
      </c>
    </row>
    <row r="52" spans="1:21" ht="27" customHeight="1">
      <c r="A52" s="138"/>
      <c r="B52" s="137"/>
      <c r="C52" s="137"/>
      <c r="D52" s="44" t="s">
        <v>18</v>
      </c>
      <c r="E52" s="45">
        <v>0</v>
      </c>
      <c r="F52" s="45">
        <v>0</v>
      </c>
      <c r="G52" s="45">
        <v>0</v>
      </c>
      <c r="H52" s="46">
        <f t="shared" si="0"/>
        <v>0</v>
      </c>
      <c r="I52" s="45">
        <v>0</v>
      </c>
      <c r="J52" s="45">
        <v>0</v>
      </c>
      <c r="K52" s="45">
        <v>1</v>
      </c>
      <c r="L52" s="60">
        <f t="shared" si="1"/>
        <v>1</v>
      </c>
      <c r="M52" s="45">
        <v>0</v>
      </c>
      <c r="N52" s="45">
        <v>1</v>
      </c>
      <c r="O52" s="45">
        <v>0</v>
      </c>
      <c r="P52" s="47">
        <f t="shared" si="2"/>
        <v>1</v>
      </c>
      <c r="Q52" s="45">
        <v>0</v>
      </c>
      <c r="R52" s="45">
        <v>1</v>
      </c>
      <c r="S52" s="45">
        <v>0</v>
      </c>
      <c r="T52" s="48">
        <f t="shared" si="3"/>
        <v>1</v>
      </c>
      <c r="U52" s="96">
        <f t="shared" si="4"/>
        <v>3</v>
      </c>
    </row>
    <row r="53" spans="1:21" ht="27" customHeight="1">
      <c r="A53" s="3"/>
      <c r="B53" s="3"/>
      <c r="C53" s="85"/>
      <c r="D53" s="3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</row>
    <row r="54" spans="1:21" ht="27" customHeight="1">
      <c r="A54" s="3"/>
      <c r="B54" s="3"/>
      <c r="C54" s="85"/>
      <c r="D54" s="3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</row>
    <row r="55" spans="1:21" ht="27" customHeight="1">
      <c r="A55" s="3"/>
      <c r="B55" s="3"/>
      <c r="C55" s="85"/>
      <c r="D55" s="3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</row>
    <row r="56" spans="1:21" ht="27" customHeight="1">
      <c r="A56" s="3"/>
      <c r="B56" s="3"/>
      <c r="C56" s="85"/>
      <c r="D56" s="3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</row>
    <row r="57" spans="1:21" ht="27" customHeight="1">
      <c r="A57" s="3"/>
      <c r="B57" s="3"/>
      <c r="C57" s="85"/>
      <c r="D57" s="3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</row>
    <row r="58" spans="1:21" ht="27" customHeight="1">
      <c r="A58" s="3"/>
      <c r="B58" s="3"/>
      <c r="C58" s="85"/>
      <c r="D58" s="3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</row>
    <row r="59" spans="1:21" ht="27" customHeight="1">
      <c r="A59" s="3"/>
      <c r="B59" s="3"/>
      <c r="C59" s="85"/>
      <c r="D59" s="3"/>
    </row>
    <row r="60" spans="1:21" ht="27" customHeight="1">
      <c r="A60" s="3"/>
      <c r="B60" s="3"/>
      <c r="C60" s="85"/>
      <c r="D60" s="3"/>
    </row>
    <row r="61" spans="1:21" ht="27" customHeight="1">
      <c r="A61" s="3"/>
      <c r="B61" s="3"/>
      <c r="C61" s="85"/>
      <c r="D61" s="3"/>
    </row>
    <row r="62" spans="1:21" ht="27" customHeight="1">
      <c r="A62" s="119"/>
      <c r="B62" s="119"/>
      <c r="C62" s="130"/>
      <c r="D62" s="3"/>
    </row>
    <row r="63" spans="1:21" ht="27" customHeight="1">
      <c r="A63" s="119"/>
      <c r="B63" s="119"/>
      <c r="C63" s="130"/>
      <c r="D63" s="3"/>
    </row>
    <row r="64" spans="1:21" ht="27" customHeight="1">
      <c r="A64" s="119"/>
      <c r="B64" s="119"/>
      <c r="C64" s="130"/>
      <c r="D64" s="3"/>
    </row>
    <row r="65" spans="1:4" ht="27" customHeight="1">
      <c r="A65" s="119"/>
      <c r="B65" s="119"/>
      <c r="C65" s="130"/>
      <c r="D65" s="3"/>
    </row>
    <row r="66" spans="1:4" ht="27" customHeight="1">
      <c r="A66" s="119"/>
      <c r="B66" s="119"/>
      <c r="C66" s="130"/>
      <c r="D66" s="3"/>
    </row>
    <row r="67" spans="1:4" ht="27" customHeight="1">
      <c r="A67" s="119"/>
      <c r="B67" s="119"/>
      <c r="C67" s="130"/>
      <c r="D67" s="3"/>
    </row>
    <row r="68" spans="1:4" ht="27" customHeight="1">
      <c r="A68" s="119"/>
      <c r="B68" s="119"/>
      <c r="C68" s="130"/>
      <c r="D68" s="3"/>
    </row>
    <row r="69" spans="1:4" ht="27" customHeight="1">
      <c r="A69" s="119"/>
      <c r="B69" s="119"/>
      <c r="C69" s="130"/>
      <c r="D69" s="3"/>
    </row>
    <row r="70" spans="1:4" ht="27" customHeight="1">
      <c r="A70" s="119"/>
      <c r="B70" s="119"/>
      <c r="C70" s="130"/>
      <c r="D70" s="3"/>
    </row>
    <row r="71" spans="1:4" ht="27" customHeight="1">
      <c r="A71" s="119"/>
      <c r="B71" s="119"/>
      <c r="C71" s="130"/>
      <c r="D71" s="3"/>
    </row>
    <row r="72" spans="1:4" ht="27" customHeight="1">
      <c r="A72" s="119"/>
      <c r="B72" s="119"/>
      <c r="C72" s="130"/>
      <c r="D72" s="3"/>
    </row>
    <row r="73" spans="1:4" ht="27" customHeight="1">
      <c r="A73" s="119"/>
      <c r="B73" s="119"/>
      <c r="C73" s="130"/>
      <c r="D73" s="3"/>
    </row>
    <row r="74" spans="1:4" ht="27" customHeight="1">
      <c r="A74" s="119"/>
      <c r="B74" s="119"/>
      <c r="C74" s="130"/>
      <c r="D74" s="3"/>
    </row>
    <row r="75" spans="1:4" ht="27" customHeight="1">
      <c r="A75" s="119"/>
      <c r="B75" s="119"/>
      <c r="C75" s="130"/>
      <c r="D75" s="3"/>
    </row>
    <row r="76" spans="1:4" ht="27" customHeight="1">
      <c r="A76" s="119"/>
      <c r="B76" s="119"/>
      <c r="C76" s="130"/>
      <c r="D76" s="3"/>
    </row>
    <row r="77" spans="1:4" ht="27" customHeight="1">
      <c r="A77" s="119"/>
      <c r="B77" s="119"/>
      <c r="C77" s="130"/>
      <c r="D77" s="3"/>
    </row>
    <row r="78" spans="1:4" ht="27" customHeight="1">
      <c r="A78" s="119"/>
      <c r="B78" s="119"/>
      <c r="C78" s="130"/>
      <c r="D78" s="3"/>
    </row>
    <row r="79" spans="1:4" ht="27" customHeight="1">
      <c r="A79" s="119"/>
      <c r="B79" s="119"/>
      <c r="C79" s="130"/>
      <c r="D79" s="3"/>
    </row>
    <row r="80" spans="1:4" ht="27" customHeight="1">
      <c r="A80" s="119"/>
      <c r="B80" s="119"/>
      <c r="C80" s="130"/>
      <c r="D80" s="3"/>
    </row>
    <row r="81" spans="1:4" ht="27" customHeight="1">
      <c r="A81" s="119"/>
      <c r="B81" s="119"/>
      <c r="C81" s="130"/>
      <c r="D81" s="3"/>
    </row>
    <row r="82" spans="1:4" ht="27" customHeight="1">
      <c r="A82" s="119"/>
      <c r="B82" s="119"/>
      <c r="C82" s="130"/>
      <c r="D82" s="3"/>
    </row>
    <row r="83" spans="1:4" ht="27" customHeight="1">
      <c r="A83" s="119"/>
      <c r="B83" s="119"/>
      <c r="C83" s="130"/>
      <c r="D83" s="3"/>
    </row>
    <row r="84" spans="1:4" ht="27" customHeight="1">
      <c r="A84" s="119"/>
      <c r="B84" s="119"/>
      <c r="C84" s="130"/>
      <c r="D84" s="3"/>
    </row>
    <row r="85" spans="1:4" ht="27" customHeight="1">
      <c r="A85" s="119"/>
      <c r="B85" s="119"/>
      <c r="C85" s="130"/>
      <c r="D85" s="3"/>
    </row>
    <row r="86" spans="1:4" ht="27" customHeight="1">
      <c r="A86" s="119"/>
      <c r="B86" s="119"/>
      <c r="C86" s="130"/>
      <c r="D86" s="3"/>
    </row>
    <row r="87" spans="1:4" ht="27" customHeight="1">
      <c r="A87" s="119"/>
      <c r="B87" s="119"/>
      <c r="C87" s="130"/>
      <c r="D87" s="3"/>
    </row>
    <row r="88" spans="1:4" ht="27" customHeight="1">
      <c r="A88" s="119"/>
      <c r="B88" s="119"/>
      <c r="C88" s="130"/>
      <c r="D88" s="3"/>
    </row>
    <row r="89" spans="1:4" ht="27" customHeight="1">
      <c r="A89" s="119"/>
      <c r="B89" s="119"/>
      <c r="C89" s="130"/>
      <c r="D89" s="3"/>
    </row>
    <row r="90" spans="1:4" ht="27" customHeight="1">
      <c r="A90" s="119"/>
      <c r="B90" s="119"/>
      <c r="C90" s="130"/>
      <c r="D90" s="3"/>
    </row>
    <row r="91" spans="1:4" ht="27" customHeight="1">
      <c r="A91" s="119"/>
      <c r="B91" s="119"/>
      <c r="C91" s="130"/>
      <c r="D91" s="3"/>
    </row>
    <row r="92" spans="1:4" ht="27" customHeight="1">
      <c r="A92" s="119"/>
      <c r="B92" s="119"/>
      <c r="C92" s="130"/>
      <c r="D92" s="3"/>
    </row>
    <row r="93" spans="1:4" ht="27" customHeight="1">
      <c r="A93" s="119"/>
      <c r="B93" s="119"/>
      <c r="C93" s="130"/>
      <c r="D93" s="3"/>
    </row>
    <row r="94" spans="1:4" ht="27" customHeight="1">
      <c r="A94" s="119"/>
      <c r="B94" s="119"/>
      <c r="C94" s="130"/>
      <c r="D94" s="3"/>
    </row>
    <row r="95" spans="1:4" ht="27" customHeight="1">
      <c r="A95" s="119"/>
      <c r="B95" s="119"/>
      <c r="C95" s="130"/>
      <c r="D95" s="3"/>
    </row>
    <row r="96" spans="1:4" ht="27" customHeight="1">
      <c r="A96" s="119"/>
      <c r="B96" s="119"/>
      <c r="C96" s="130"/>
      <c r="D96" s="3"/>
    </row>
    <row r="97" spans="1:21" ht="27" customHeight="1">
      <c r="A97" s="119"/>
      <c r="B97" s="119"/>
      <c r="C97" s="130"/>
      <c r="D97" s="3"/>
    </row>
    <row r="98" spans="1:21" ht="27" customHeight="1">
      <c r="A98" s="119"/>
      <c r="B98" s="119"/>
      <c r="C98" s="130"/>
      <c r="D98" s="3"/>
    </row>
    <row r="99" spans="1:21" ht="27" customHeight="1">
      <c r="A99" s="119"/>
      <c r="B99" s="119"/>
      <c r="C99" s="130"/>
      <c r="D99" s="3"/>
    </row>
    <row r="100" spans="1:21" ht="27" customHeight="1">
      <c r="A100" s="119"/>
      <c r="B100" s="119"/>
      <c r="C100" s="119"/>
      <c r="D100" s="3"/>
    </row>
    <row r="101" spans="1:21" ht="27" customHeight="1">
      <c r="A101" s="119"/>
      <c r="B101" s="119"/>
      <c r="C101" s="119"/>
      <c r="D101" s="3"/>
    </row>
    <row r="102" spans="1:21" ht="27" customHeight="1">
      <c r="A102" s="119"/>
      <c r="B102" s="119"/>
      <c r="C102" s="119"/>
      <c r="D102" s="3"/>
    </row>
    <row r="103" spans="1:21" ht="27" customHeight="1">
      <c r="A103" s="119"/>
      <c r="B103" s="119"/>
      <c r="C103" s="119"/>
      <c r="D103" s="3"/>
    </row>
    <row r="104" spans="1:21" ht="27" customHeight="1">
      <c r="A104" s="119"/>
      <c r="B104" s="119"/>
      <c r="C104" s="119"/>
      <c r="D104" s="3"/>
    </row>
    <row r="105" spans="1:21" ht="27" customHeight="1">
      <c r="A105" s="119"/>
      <c r="B105" s="119"/>
      <c r="C105" s="119"/>
      <c r="D105" s="3"/>
    </row>
    <row r="106" spans="1:21" ht="27" customHeight="1">
      <c r="A106" s="119"/>
      <c r="B106" s="119"/>
      <c r="C106" s="119"/>
      <c r="D106" s="3"/>
    </row>
    <row r="107" spans="1:21" ht="27" customHeight="1">
      <c r="A107" s="119"/>
      <c r="B107" s="119"/>
      <c r="C107" s="119"/>
      <c r="D107" s="3"/>
    </row>
    <row r="108" spans="1:21" ht="27" customHeight="1">
      <c r="A108" s="119"/>
      <c r="B108" s="119"/>
      <c r="C108" s="119"/>
      <c r="D108" s="3"/>
    </row>
    <row r="109" spans="1:21" ht="27" customHeight="1">
      <c r="A109" s="119"/>
      <c r="B109" s="119"/>
      <c r="C109" s="119"/>
      <c r="D109" s="3"/>
    </row>
    <row r="110" spans="1:21" ht="27" customHeight="1">
      <c r="A110" s="119"/>
      <c r="B110" s="119"/>
      <c r="C110" s="119"/>
      <c r="D110" s="3"/>
    </row>
    <row r="111" spans="1:21" ht="27" customHeight="1">
      <c r="A111" s="119"/>
      <c r="B111" s="119"/>
      <c r="C111" s="119"/>
      <c r="D111" s="3"/>
    </row>
    <row r="112" spans="1:21" ht="27" customHeight="1">
      <c r="A112" s="123"/>
      <c r="B112" s="123"/>
      <c r="C112" s="124"/>
      <c r="D112" s="4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27" customHeight="1">
      <c r="A113" s="123"/>
      <c r="B113" s="123"/>
      <c r="C113" s="124"/>
      <c r="D113" s="4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27" customHeight="1">
      <c r="A114" s="123"/>
      <c r="B114" s="123"/>
      <c r="C114" s="123"/>
      <c r="D114" s="4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27" customHeight="1">
      <c r="A115" s="123"/>
      <c r="B115" s="123"/>
      <c r="C115" s="123"/>
      <c r="D115" s="4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27" customHeight="1">
      <c r="A116" s="123"/>
      <c r="B116" s="123"/>
      <c r="C116" s="123"/>
      <c r="D116" s="4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27" customHeight="1">
      <c r="A117" s="123"/>
      <c r="B117" s="123"/>
      <c r="C117" s="123"/>
      <c r="D117" s="4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27" customHeight="1">
      <c r="A118" s="123"/>
      <c r="B118" s="123"/>
      <c r="C118" s="123"/>
      <c r="D118" s="4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27" customHeight="1">
      <c r="A119" s="123"/>
      <c r="B119" s="123"/>
      <c r="C119" s="123"/>
      <c r="D119" s="4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27" customHeight="1">
      <c r="A120" s="123"/>
      <c r="B120" s="123"/>
      <c r="C120" s="124"/>
      <c r="D120" s="4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27" customHeight="1">
      <c r="A121" s="123"/>
      <c r="B121" s="123"/>
      <c r="C121" s="124"/>
      <c r="D121" s="4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27" customHeight="1">
      <c r="A122" s="123"/>
      <c r="B122" s="123"/>
      <c r="C122" s="123"/>
      <c r="D122" s="4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27" customHeight="1">
      <c r="A123" s="123"/>
      <c r="B123" s="123"/>
      <c r="C123" s="123"/>
      <c r="D123" s="4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27" customHeight="1">
      <c r="A124" s="123"/>
      <c r="B124" s="123"/>
      <c r="C124" s="124"/>
      <c r="D124" s="4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27" customHeight="1">
      <c r="A125" s="123"/>
      <c r="B125" s="123"/>
      <c r="C125" s="124"/>
      <c r="D125" s="4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27" customHeight="1">
      <c r="A126" s="123"/>
      <c r="B126" s="123"/>
      <c r="C126" s="123"/>
      <c r="D126" s="4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27" customHeight="1">
      <c r="A127" s="123"/>
      <c r="B127" s="123"/>
      <c r="C127" s="123"/>
      <c r="D127" s="4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27" customHeight="1">
      <c r="A128" s="123"/>
      <c r="B128" s="123"/>
      <c r="C128" s="123"/>
      <c r="D128" s="4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27" customHeight="1">
      <c r="A129" s="123"/>
      <c r="B129" s="123"/>
      <c r="C129" s="123"/>
      <c r="D129" s="4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27" customHeight="1">
      <c r="A130" s="123"/>
      <c r="B130" s="123"/>
      <c r="C130" s="123"/>
      <c r="D130" s="4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27" customHeight="1">
      <c r="A131" s="123"/>
      <c r="B131" s="123"/>
      <c r="C131" s="123"/>
      <c r="D131" s="4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27" customHeight="1">
      <c r="A132" s="123"/>
      <c r="B132" s="123"/>
      <c r="C132" s="123"/>
      <c r="D132" s="4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27" customHeight="1">
      <c r="A133" s="123"/>
      <c r="B133" s="123"/>
      <c r="C133" s="123"/>
      <c r="D133" s="4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27" customHeight="1">
      <c r="A134" s="123"/>
      <c r="B134" s="123"/>
      <c r="C134" s="123"/>
      <c r="D134" s="4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27" customHeight="1">
      <c r="A135" s="123"/>
      <c r="B135" s="123"/>
      <c r="C135" s="123"/>
      <c r="D135" s="4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27" customHeight="1">
      <c r="A136" s="123"/>
      <c r="B136" s="124"/>
      <c r="C136" s="124"/>
      <c r="D136" s="4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27" customHeight="1">
      <c r="A137" s="123"/>
      <c r="B137" s="124"/>
      <c r="C137" s="124"/>
      <c r="D137" s="4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27" customHeight="1">
      <c r="A138" s="123"/>
      <c r="B138" s="124"/>
      <c r="C138" s="123"/>
      <c r="D138" s="4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27" customHeight="1">
      <c r="A139" s="123"/>
      <c r="B139" s="124"/>
      <c r="C139" s="123"/>
      <c r="D139" s="4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27" customHeight="1">
      <c r="A140" s="123"/>
      <c r="B140" s="123"/>
      <c r="C140" s="123"/>
      <c r="D140" s="4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27" customHeight="1">
      <c r="A141" s="123"/>
      <c r="B141" s="123"/>
      <c r="C141" s="123"/>
      <c r="D141" s="4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27" customHeight="1">
      <c r="A142" s="123"/>
      <c r="B142" s="123"/>
      <c r="C142" s="123"/>
      <c r="D142" s="4"/>
    </row>
    <row r="143" spans="1:21" ht="27" customHeight="1">
      <c r="A143" s="123"/>
      <c r="B143" s="123"/>
      <c r="C143" s="123"/>
      <c r="D143" s="4"/>
    </row>
    <row r="144" spans="1:21" ht="27" customHeight="1">
      <c r="A144" s="123"/>
      <c r="B144" s="123"/>
      <c r="C144" s="123"/>
      <c r="D144" s="4"/>
    </row>
    <row r="145" spans="1:4" ht="27" customHeight="1">
      <c r="A145" s="123"/>
      <c r="B145" s="123"/>
      <c r="C145" s="123"/>
      <c r="D145" s="4"/>
    </row>
    <row r="146" spans="1:4" ht="27" customHeight="1">
      <c r="A146" s="123"/>
      <c r="B146" s="123"/>
      <c r="C146" s="123"/>
      <c r="D146" s="4"/>
    </row>
    <row r="147" spans="1:4" ht="27" customHeight="1">
      <c r="A147" s="123"/>
      <c r="B147" s="123"/>
      <c r="C147" s="123"/>
      <c r="D147" s="4"/>
    </row>
    <row r="148" spans="1:4" ht="27" customHeight="1">
      <c r="A148" s="123"/>
      <c r="B148" s="123"/>
      <c r="C148" s="123"/>
      <c r="D148" s="4"/>
    </row>
    <row r="149" spans="1:4" ht="27" customHeight="1">
      <c r="A149" s="123"/>
      <c r="B149" s="123"/>
      <c r="C149" s="123"/>
      <c r="D149" s="4"/>
    </row>
    <row r="150" spans="1:4" ht="27" customHeight="1">
      <c r="A150" s="123"/>
      <c r="B150" s="123"/>
      <c r="C150" s="123"/>
      <c r="D150" s="4"/>
    </row>
    <row r="151" spans="1:4" ht="27" customHeight="1">
      <c r="A151" s="123"/>
      <c r="B151" s="123"/>
      <c r="C151" s="123"/>
      <c r="D151" s="4"/>
    </row>
    <row r="152" spans="1:4" ht="27" customHeight="1">
      <c r="A152" s="123"/>
      <c r="B152" s="123"/>
      <c r="C152" s="123"/>
      <c r="D152" s="4"/>
    </row>
    <row r="153" spans="1:4" ht="27" customHeight="1">
      <c r="A153" s="123"/>
      <c r="B153" s="123"/>
      <c r="C153" s="123"/>
      <c r="D153" s="4"/>
    </row>
    <row r="154" spans="1:4" ht="27" customHeight="1">
      <c r="A154" s="123"/>
      <c r="B154" s="123"/>
      <c r="C154" s="123"/>
      <c r="D154" s="4"/>
    </row>
    <row r="155" spans="1:4" ht="27" customHeight="1">
      <c r="A155" s="123"/>
      <c r="B155" s="123"/>
      <c r="C155" s="123"/>
      <c r="D155" s="4"/>
    </row>
    <row r="156" spans="1:4" ht="27" customHeight="1">
      <c r="A156" s="123"/>
      <c r="B156" s="123"/>
      <c r="C156" s="123"/>
      <c r="D156" s="4"/>
    </row>
    <row r="157" spans="1:4" ht="27" customHeight="1">
      <c r="A157" s="123"/>
      <c r="B157" s="123"/>
      <c r="C157" s="123"/>
      <c r="D157" s="4"/>
    </row>
    <row r="158" spans="1:4" ht="27" customHeight="1">
      <c r="A158" s="123"/>
      <c r="B158" s="123"/>
      <c r="C158" s="123"/>
      <c r="D158" s="4"/>
    </row>
    <row r="159" spans="1:4" ht="27" customHeight="1">
      <c r="A159" s="123"/>
      <c r="B159" s="123"/>
      <c r="C159" s="123"/>
      <c r="D159" s="4"/>
    </row>
    <row r="160" spans="1:4" ht="27" customHeight="1">
      <c r="A160" s="123"/>
      <c r="B160" s="123"/>
      <c r="C160" s="123"/>
      <c r="D160" s="4"/>
    </row>
    <row r="161" spans="1:4" ht="27" customHeight="1">
      <c r="A161" s="123"/>
      <c r="B161" s="123"/>
      <c r="C161" s="123"/>
      <c r="D161" s="4"/>
    </row>
    <row r="162" spans="1:4" ht="27" customHeight="1">
      <c r="A162" s="123"/>
      <c r="B162" s="123"/>
      <c r="C162" s="123"/>
      <c r="D162" s="4"/>
    </row>
    <row r="163" spans="1:4" ht="27" customHeight="1">
      <c r="A163" s="123"/>
      <c r="B163" s="123"/>
      <c r="C163" s="123"/>
      <c r="D163" s="4"/>
    </row>
    <row r="164" spans="1:4" ht="27" customHeight="1">
      <c r="A164" s="123"/>
      <c r="B164" s="123"/>
      <c r="C164" s="123"/>
      <c r="D164" s="4"/>
    </row>
    <row r="165" spans="1:4" ht="27" customHeight="1">
      <c r="A165" s="123"/>
      <c r="B165" s="123"/>
      <c r="C165" s="123"/>
      <c r="D165" s="4"/>
    </row>
    <row r="166" spans="1:4" ht="27" customHeight="1">
      <c r="A166" s="123"/>
      <c r="B166" s="123"/>
      <c r="C166" s="123"/>
      <c r="D166" s="4"/>
    </row>
    <row r="167" spans="1:4" ht="27" customHeight="1">
      <c r="A167" s="123"/>
      <c r="B167" s="123"/>
      <c r="C167" s="123"/>
      <c r="D167" s="4"/>
    </row>
    <row r="168" spans="1:4" ht="27" customHeight="1">
      <c r="A168" s="123"/>
      <c r="B168" s="123"/>
      <c r="C168" s="123"/>
      <c r="D168" s="4"/>
    </row>
    <row r="169" spans="1:4" ht="27" customHeight="1">
      <c r="A169" s="123"/>
      <c r="B169" s="123"/>
      <c r="C169" s="123"/>
      <c r="D169" s="4"/>
    </row>
    <row r="170" spans="1:4" ht="27" customHeight="1">
      <c r="A170" s="123"/>
      <c r="B170" s="123"/>
      <c r="C170" s="123"/>
      <c r="D170" s="4"/>
    </row>
    <row r="171" spans="1:4" ht="27" customHeight="1">
      <c r="A171" s="123"/>
      <c r="B171" s="123"/>
      <c r="C171" s="123"/>
      <c r="D171" s="4"/>
    </row>
    <row r="172" spans="1:4" ht="27" customHeight="1">
      <c r="A172" s="123"/>
      <c r="B172" s="123"/>
      <c r="C172" s="123"/>
      <c r="D172" s="4"/>
    </row>
    <row r="173" spans="1:4" ht="27" customHeight="1">
      <c r="A173" s="123"/>
      <c r="B173" s="123"/>
      <c r="C173" s="123"/>
      <c r="D173" s="4"/>
    </row>
    <row r="174" spans="1:4" ht="27" customHeight="1">
      <c r="A174" s="123"/>
      <c r="B174" s="123"/>
      <c r="C174" s="123"/>
      <c r="D174" s="4"/>
    </row>
    <row r="175" spans="1:4" ht="27" customHeight="1">
      <c r="A175" s="123"/>
      <c r="B175" s="123"/>
      <c r="C175" s="123"/>
      <c r="D175" s="4"/>
    </row>
    <row r="176" spans="1:4" ht="27" customHeight="1">
      <c r="A176" s="123"/>
      <c r="B176" s="123"/>
      <c r="C176" s="123"/>
      <c r="D176" s="4"/>
    </row>
    <row r="177" spans="1:4" ht="27" customHeight="1">
      <c r="A177" s="123"/>
      <c r="B177" s="123"/>
      <c r="C177" s="123"/>
      <c r="D177" s="4"/>
    </row>
    <row r="178" spans="1:4" ht="27" customHeight="1">
      <c r="A178" s="123"/>
      <c r="B178" s="123"/>
      <c r="C178" s="123"/>
      <c r="D178" s="4"/>
    </row>
    <row r="179" spans="1:4" ht="27" customHeight="1">
      <c r="A179" s="123"/>
      <c r="B179" s="123"/>
      <c r="C179" s="123"/>
      <c r="D179" s="4"/>
    </row>
    <row r="180" spans="1:4" ht="27" customHeight="1">
      <c r="A180" s="123"/>
      <c r="B180" s="123"/>
      <c r="C180" s="123"/>
      <c r="D180" s="4"/>
    </row>
    <row r="181" spans="1:4" ht="27" customHeight="1">
      <c r="A181" s="123"/>
      <c r="B181" s="123"/>
      <c r="C181" s="123"/>
      <c r="D181" s="4"/>
    </row>
    <row r="182" spans="1:4" ht="27" customHeight="1">
      <c r="A182" s="123"/>
      <c r="B182" s="123"/>
      <c r="C182" s="123"/>
      <c r="D182" s="4"/>
    </row>
    <row r="183" spans="1:4" ht="27" customHeight="1">
      <c r="A183" s="123"/>
      <c r="B183" s="123"/>
      <c r="C183" s="123"/>
      <c r="D183" s="4"/>
    </row>
    <row r="184" spans="1:4" ht="27" customHeight="1">
      <c r="A184" s="123"/>
      <c r="B184" s="123"/>
      <c r="C184" s="123"/>
      <c r="D184" s="4"/>
    </row>
    <row r="185" spans="1:4" ht="27" customHeight="1">
      <c r="A185" s="123"/>
      <c r="B185" s="123"/>
      <c r="C185" s="123"/>
      <c r="D185" s="4"/>
    </row>
    <row r="186" spans="1:4" ht="27" customHeight="1">
      <c r="A186" s="123"/>
      <c r="B186" s="123"/>
      <c r="C186" s="123"/>
      <c r="D186" s="4"/>
    </row>
    <row r="187" spans="1:4" ht="27" customHeight="1">
      <c r="A187" s="123"/>
      <c r="B187" s="123"/>
      <c r="C187" s="123"/>
      <c r="D187" s="4"/>
    </row>
    <row r="188" spans="1:4" ht="27" customHeight="1">
      <c r="A188" s="123"/>
      <c r="B188" s="126"/>
      <c r="C188" s="123"/>
      <c r="D188" s="4"/>
    </row>
    <row r="189" spans="1:4" ht="27" customHeight="1">
      <c r="A189" s="123"/>
      <c r="B189" s="126"/>
      <c r="C189" s="123"/>
      <c r="D189" s="4"/>
    </row>
    <row r="190" spans="1:4" ht="27" customHeight="1">
      <c r="A190" s="123"/>
      <c r="B190" s="126"/>
      <c r="C190" s="123"/>
      <c r="D190" s="4"/>
    </row>
    <row r="191" spans="1:4" ht="27" customHeight="1">
      <c r="A191" s="123"/>
      <c r="B191" s="126"/>
      <c r="C191" s="123"/>
      <c r="D191" s="4"/>
    </row>
    <row r="192" spans="1:4" ht="27" customHeight="1">
      <c r="A192" s="123"/>
      <c r="B192" s="126"/>
      <c r="C192" s="123"/>
      <c r="D192" s="4"/>
    </row>
    <row r="193" spans="1:4" ht="27" customHeight="1">
      <c r="A193" s="123"/>
      <c r="B193" s="126"/>
      <c r="C193" s="123"/>
      <c r="D193" s="4"/>
    </row>
    <row r="194" spans="1:4" ht="27" customHeight="1">
      <c r="A194" s="123"/>
      <c r="B194" s="126"/>
      <c r="C194" s="123"/>
      <c r="D194" s="4"/>
    </row>
    <row r="195" spans="1:4" ht="27" customHeight="1">
      <c r="A195" s="123"/>
      <c r="B195" s="126"/>
      <c r="C195" s="123"/>
      <c r="D195" s="4"/>
    </row>
    <row r="196" spans="1:4" ht="27" customHeight="1">
      <c r="A196" s="123"/>
      <c r="B196" s="126"/>
      <c r="C196" s="123"/>
      <c r="D196" s="4"/>
    </row>
    <row r="197" spans="1:4" ht="27" customHeight="1">
      <c r="A197" s="123"/>
      <c r="B197" s="126"/>
      <c r="C197" s="123"/>
      <c r="D197" s="4"/>
    </row>
    <row r="198" spans="1:4" ht="27" customHeight="1">
      <c r="A198" s="123"/>
      <c r="B198" s="124"/>
      <c r="C198" s="123"/>
      <c r="D198" s="4"/>
    </row>
    <row r="199" spans="1:4" ht="27" customHeight="1">
      <c r="A199" s="123"/>
      <c r="B199" s="124"/>
      <c r="C199" s="123"/>
      <c r="D199" s="4"/>
    </row>
    <row r="200" spans="1:4" ht="27" customHeight="1">
      <c r="A200" s="123"/>
      <c r="B200" s="126"/>
      <c r="C200" s="123"/>
      <c r="D200" s="4"/>
    </row>
    <row r="201" spans="1:4" ht="27" customHeight="1">
      <c r="A201" s="123"/>
      <c r="B201" s="126"/>
      <c r="C201" s="123"/>
      <c r="D201" s="4"/>
    </row>
    <row r="202" spans="1:4" ht="27" customHeight="1">
      <c r="A202" s="123"/>
      <c r="B202" s="126"/>
      <c r="C202" s="123"/>
      <c r="D202" s="4"/>
    </row>
    <row r="203" spans="1:4" ht="27" customHeight="1">
      <c r="A203" s="123"/>
      <c r="B203" s="126"/>
      <c r="C203" s="123"/>
      <c r="D203" s="4"/>
    </row>
    <row r="204" spans="1:4" ht="27" customHeight="1">
      <c r="A204" s="123"/>
      <c r="B204" s="126"/>
      <c r="C204" s="123"/>
      <c r="D204" s="4"/>
    </row>
    <row r="205" spans="1:4" ht="27" customHeight="1">
      <c r="A205" s="123"/>
      <c r="B205" s="126"/>
      <c r="C205" s="123"/>
      <c r="D205" s="4"/>
    </row>
    <row r="206" spans="1:4" ht="27" customHeight="1">
      <c r="A206" s="123"/>
      <c r="B206" s="126"/>
      <c r="C206" s="123"/>
      <c r="D206" s="4"/>
    </row>
    <row r="207" spans="1:4" ht="27" customHeight="1">
      <c r="A207" s="123"/>
      <c r="B207" s="126"/>
      <c r="C207" s="123"/>
      <c r="D207" s="4"/>
    </row>
    <row r="208" spans="1:4" ht="27" customHeight="1">
      <c r="A208" s="123"/>
      <c r="B208" s="126"/>
      <c r="C208" s="123"/>
      <c r="D208" s="4"/>
    </row>
    <row r="209" spans="1:4" ht="27" customHeight="1">
      <c r="A209" s="123"/>
      <c r="B209" s="126"/>
      <c r="C209" s="123"/>
      <c r="D209" s="4"/>
    </row>
    <row r="210" spans="1:4" ht="27" customHeight="1">
      <c r="A210" s="123"/>
      <c r="B210" s="126"/>
      <c r="C210" s="123"/>
      <c r="D210" s="4"/>
    </row>
    <row r="211" spans="1:4" ht="27" customHeight="1">
      <c r="A211" s="123"/>
      <c r="B211" s="126"/>
      <c r="C211" s="123"/>
      <c r="D211" s="4"/>
    </row>
    <row r="212" spans="1:4" ht="27" customHeight="1">
      <c r="A212" s="123"/>
      <c r="B212" s="126"/>
      <c r="C212" s="123"/>
      <c r="D212" s="4"/>
    </row>
    <row r="213" spans="1:4" ht="27" customHeight="1">
      <c r="A213" s="123"/>
      <c r="B213" s="126"/>
      <c r="C213" s="123"/>
      <c r="D213" s="4"/>
    </row>
    <row r="214" spans="1:4" ht="27" customHeight="1">
      <c r="A214" s="123"/>
      <c r="B214" s="126"/>
      <c r="C214" s="123"/>
      <c r="D214" s="4"/>
    </row>
    <row r="215" spans="1:4" ht="27" customHeight="1">
      <c r="A215" s="123"/>
      <c r="B215" s="126"/>
      <c r="C215" s="123"/>
      <c r="D215" s="4"/>
    </row>
    <row r="216" spans="1:4">
      <c r="A216" s="123"/>
      <c r="B216" s="126"/>
      <c r="C216" s="123"/>
      <c r="D216" s="4"/>
    </row>
    <row r="217" spans="1:4">
      <c r="A217" s="123"/>
      <c r="B217" s="126"/>
      <c r="C217" s="123"/>
      <c r="D217" s="4"/>
    </row>
    <row r="218" spans="1:4" ht="27" customHeight="1">
      <c r="A218" s="123"/>
      <c r="B218" s="123"/>
      <c r="C218" s="123"/>
      <c r="D218" s="4"/>
    </row>
    <row r="219" spans="1:4" ht="27" customHeight="1">
      <c r="A219" s="123"/>
      <c r="B219" s="123"/>
      <c r="C219" s="123"/>
      <c r="D219" s="4"/>
    </row>
    <row r="220" spans="1:4" ht="27" customHeight="1">
      <c r="A220" s="123"/>
      <c r="B220" s="123"/>
      <c r="C220" s="123"/>
      <c r="D220" s="4"/>
    </row>
    <row r="221" spans="1:4" ht="27" customHeight="1">
      <c r="A221" s="123"/>
      <c r="B221" s="123"/>
      <c r="C221" s="123"/>
      <c r="D221" s="4"/>
    </row>
    <row r="222" spans="1:4" ht="27" customHeight="1">
      <c r="A222" s="123"/>
      <c r="B222" s="123"/>
      <c r="C222" s="123"/>
      <c r="D222" s="4"/>
    </row>
    <row r="223" spans="1:4" ht="27" customHeight="1">
      <c r="A223" s="123"/>
      <c r="B223" s="123"/>
      <c r="C223" s="123"/>
      <c r="D223" s="4"/>
    </row>
    <row r="224" spans="1:4" ht="27" customHeight="1">
      <c r="A224" s="123"/>
      <c r="B224" s="123"/>
      <c r="C224" s="123"/>
      <c r="D224" s="4"/>
    </row>
    <row r="225" spans="1:4" ht="27" customHeight="1">
      <c r="A225" s="123"/>
      <c r="B225" s="123"/>
      <c r="C225" s="123"/>
      <c r="D225" s="4"/>
    </row>
    <row r="226" spans="1:4" ht="27" customHeight="1">
      <c r="A226" s="123"/>
      <c r="B226" s="123"/>
      <c r="C226" s="123"/>
      <c r="D226" s="4"/>
    </row>
    <row r="227" spans="1:4" ht="27" customHeight="1">
      <c r="A227" s="123"/>
      <c r="B227" s="123"/>
      <c r="C227" s="123"/>
      <c r="D227" s="4"/>
    </row>
    <row r="228" spans="1:4" ht="27" customHeight="1">
      <c r="A228" s="123"/>
      <c r="B228" s="123"/>
      <c r="C228" s="123"/>
      <c r="D228" s="4"/>
    </row>
    <row r="229" spans="1:4" ht="27" customHeight="1">
      <c r="A229" s="123"/>
      <c r="B229" s="123"/>
      <c r="C229" s="123"/>
      <c r="D229" s="4"/>
    </row>
    <row r="230" spans="1:4" ht="27" customHeight="1">
      <c r="A230" s="123"/>
      <c r="B230" s="123"/>
      <c r="C230" s="123"/>
      <c r="D230" s="4"/>
    </row>
    <row r="231" spans="1:4" ht="27" customHeight="1">
      <c r="A231" s="123"/>
      <c r="B231" s="123"/>
      <c r="C231" s="123"/>
      <c r="D231" s="4"/>
    </row>
    <row r="232" spans="1:4" ht="27" customHeight="1">
      <c r="A232" s="123"/>
      <c r="B232" s="123"/>
      <c r="C232" s="123"/>
      <c r="D232" s="4"/>
    </row>
    <row r="233" spans="1:4" ht="27" customHeight="1">
      <c r="A233" s="123"/>
      <c r="B233" s="123"/>
      <c r="C233" s="123"/>
      <c r="D233" s="4"/>
    </row>
    <row r="234" spans="1:4" ht="27" customHeight="1">
      <c r="A234" s="123"/>
      <c r="B234" s="123"/>
      <c r="C234" s="123"/>
      <c r="D234" s="4"/>
    </row>
    <row r="235" spans="1:4" ht="27" customHeight="1">
      <c r="A235" s="123"/>
      <c r="B235" s="123"/>
      <c r="C235" s="123"/>
      <c r="D235" s="4"/>
    </row>
    <row r="236" spans="1:4" ht="27" customHeight="1">
      <c r="A236" s="123"/>
      <c r="B236" s="123"/>
      <c r="C236" s="123"/>
      <c r="D236" s="4"/>
    </row>
    <row r="237" spans="1:4" ht="27" customHeight="1">
      <c r="A237" s="123"/>
      <c r="B237" s="123"/>
      <c r="C237" s="123"/>
      <c r="D237" s="4"/>
    </row>
    <row r="238" spans="1:4">
      <c r="A238" s="123"/>
      <c r="B238" s="123"/>
      <c r="C238" s="123"/>
      <c r="D238" s="4"/>
    </row>
    <row r="239" spans="1:4">
      <c r="A239" s="123"/>
      <c r="B239" s="123"/>
      <c r="C239" s="123"/>
      <c r="D239" s="4"/>
    </row>
  </sheetData>
  <mergeCells count="336">
    <mergeCell ref="A25:A26"/>
    <mergeCell ref="B25:B26"/>
    <mergeCell ref="C25:C26"/>
    <mergeCell ref="A23:A24"/>
    <mergeCell ref="B23:B24"/>
    <mergeCell ref="C23:C24"/>
    <mergeCell ref="C33:C34"/>
    <mergeCell ref="A35:A36"/>
    <mergeCell ref="B35:B36"/>
    <mergeCell ref="C35:C36"/>
    <mergeCell ref="B29:B30"/>
    <mergeCell ref="A29:A30"/>
    <mergeCell ref="C29:C30"/>
    <mergeCell ref="A41:A42"/>
    <mergeCell ref="A51:A52"/>
    <mergeCell ref="B51:B52"/>
    <mergeCell ref="C51:C52"/>
    <mergeCell ref="A27:A28"/>
    <mergeCell ref="B27:B28"/>
    <mergeCell ref="C27:C28"/>
    <mergeCell ref="B41:B42"/>
    <mergeCell ref="C41:C42"/>
    <mergeCell ref="A43:A44"/>
    <mergeCell ref="B43:B44"/>
    <mergeCell ref="C43:C44"/>
    <mergeCell ref="A31:A32"/>
    <mergeCell ref="B31:B32"/>
    <mergeCell ref="C31:C32"/>
    <mergeCell ref="A33:A34"/>
    <mergeCell ref="B33:B34"/>
    <mergeCell ref="A39:A40"/>
    <mergeCell ref="B39:B40"/>
    <mergeCell ref="C39:C40"/>
    <mergeCell ref="A45:A46"/>
    <mergeCell ref="A37:A38"/>
    <mergeCell ref="B37:B38"/>
    <mergeCell ref="C37:C38"/>
    <mergeCell ref="A19:A20"/>
    <mergeCell ref="B19:B20"/>
    <mergeCell ref="C19:C20"/>
    <mergeCell ref="A21:A22"/>
    <mergeCell ref="B21:B22"/>
    <mergeCell ref="C21:C22"/>
    <mergeCell ref="A7:A8"/>
    <mergeCell ref="B7:B8"/>
    <mergeCell ref="C7:C8"/>
    <mergeCell ref="A9:A10"/>
    <mergeCell ref="B9:B10"/>
    <mergeCell ref="C9:C10"/>
    <mergeCell ref="A11:A12"/>
    <mergeCell ref="B11:B12"/>
    <mergeCell ref="C11:C12"/>
    <mergeCell ref="A13:A14"/>
    <mergeCell ref="B13:B14"/>
    <mergeCell ref="C13:C14"/>
    <mergeCell ref="A15:A16"/>
    <mergeCell ref="B15:B16"/>
    <mergeCell ref="C15:C16"/>
    <mergeCell ref="A17:A18"/>
    <mergeCell ref="B17:B18"/>
    <mergeCell ref="C17:C18"/>
    <mergeCell ref="B45:B46"/>
    <mergeCell ref="C45:C46"/>
    <mergeCell ref="A64:A65"/>
    <mergeCell ref="B64:B65"/>
    <mergeCell ref="C64:C65"/>
    <mergeCell ref="A66:A67"/>
    <mergeCell ref="B66:B67"/>
    <mergeCell ref="C66:C67"/>
    <mergeCell ref="A49:A50"/>
    <mergeCell ref="B49:B50"/>
    <mergeCell ref="C49:C50"/>
    <mergeCell ref="A62:A63"/>
    <mergeCell ref="B62:B63"/>
    <mergeCell ref="C62:C63"/>
    <mergeCell ref="A47:A48"/>
    <mergeCell ref="B47:B48"/>
    <mergeCell ref="C47:C48"/>
    <mergeCell ref="A68:A69"/>
    <mergeCell ref="B68:B69"/>
    <mergeCell ref="C68:C69"/>
    <mergeCell ref="A70:A71"/>
    <mergeCell ref="B70:B71"/>
    <mergeCell ref="C70:C71"/>
    <mergeCell ref="A72:A73"/>
    <mergeCell ref="B72:B73"/>
    <mergeCell ref="C72:C73"/>
    <mergeCell ref="A74:A75"/>
    <mergeCell ref="B74:B75"/>
    <mergeCell ref="C74:C75"/>
    <mergeCell ref="A76:A77"/>
    <mergeCell ref="B76:B77"/>
    <mergeCell ref="C76:C77"/>
    <mergeCell ref="A78:A79"/>
    <mergeCell ref="B78:B79"/>
    <mergeCell ref="C78:C79"/>
    <mergeCell ref="A80:A81"/>
    <mergeCell ref="B80:B81"/>
    <mergeCell ref="C80:C81"/>
    <mergeCell ref="A82:A83"/>
    <mergeCell ref="B82:B83"/>
    <mergeCell ref="C82:C83"/>
    <mergeCell ref="A84:A85"/>
    <mergeCell ref="B84:B85"/>
    <mergeCell ref="C84:C85"/>
    <mergeCell ref="A86:A87"/>
    <mergeCell ref="B86:B87"/>
    <mergeCell ref="C86:C87"/>
    <mergeCell ref="A88:A89"/>
    <mergeCell ref="B88:B89"/>
    <mergeCell ref="C88:C89"/>
    <mergeCell ref="A90:A91"/>
    <mergeCell ref="B90:B91"/>
    <mergeCell ref="C90:C91"/>
    <mergeCell ref="A92:A93"/>
    <mergeCell ref="B92:B93"/>
    <mergeCell ref="C92:C93"/>
    <mergeCell ref="A94:A95"/>
    <mergeCell ref="B94:B95"/>
    <mergeCell ref="C94:C95"/>
    <mergeCell ref="A96:A97"/>
    <mergeCell ref="B96:B97"/>
    <mergeCell ref="C96:C97"/>
    <mergeCell ref="A98:A99"/>
    <mergeCell ref="B98:B99"/>
    <mergeCell ref="C98:C99"/>
    <mergeCell ref="A100:A101"/>
    <mergeCell ref="B100:B101"/>
    <mergeCell ref="C100:C101"/>
    <mergeCell ref="A102:A103"/>
    <mergeCell ref="B102:B103"/>
    <mergeCell ref="C102:C103"/>
    <mergeCell ref="A104:A105"/>
    <mergeCell ref="B104:B105"/>
    <mergeCell ref="C104:C105"/>
    <mergeCell ref="A106:A107"/>
    <mergeCell ref="B106:B107"/>
    <mergeCell ref="C106:C107"/>
    <mergeCell ref="A108:A109"/>
    <mergeCell ref="B108:B109"/>
    <mergeCell ref="C108:C109"/>
    <mergeCell ref="A110:A111"/>
    <mergeCell ref="B110:B111"/>
    <mergeCell ref="C110:C111"/>
    <mergeCell ref="A112:A113"/>
    <mergeCell ref="B112:B113"/>
    <mergeCell ref="C112:C113"/>
    <mergeCell ref="A114:A115"/>
    <mergeCell ref="B114:B115"/>
    <mergeCell ref="C114:C115"/>
    <mergeCell ref="A116:A117"/>
    <mergeCell ref="B116:B117"/>
    <mergeCell ref="C116:C117"/>
    <mergeCell ref="A118:A119"/>
    <mergeCell ref="B118:B119"/>
    <mergeCell ref="C118:C119"/>
    <mergeCell ref="A120:A121"/>
    <mergeCell ref="B120:B121"/>
    <mergeCell ref="C120:C121"/>
    <mergeCell ref="A122:A123"/>
    <mergeCell ref="B122:B123"/>
    <mergeCell ref="C122:C123"/>
    <mergeCell ref="A124:A125"/>
    <mergeCell ref="B124:B125"/>
    <mergeCell ref="C124:C125"/>
    <mergeCell ref="A126:A127"/>
    <mergeCell ref="B126:B127"/>
    <mergeCell ref="C126:C127"/>
    <mergeCell ref="A128:A129"/>
    <mergeCell ref="B128:B129"/>
    <mergeCell ref="C128:C129"/>
    <mergeCell ref="A130:A131"/>
    <mergeCell ref="B130:B131"/>
    <mergeCell ref="C130:C131"/>
    <mergeCell ref="A132:A133"/>
    <mergeCell ref="B132:B133"/>
    <mergeCell ref="C132:C133"/>
    <mergeCell ref="A134:A135"/>
    <mergeCell ref="B134:B135"/>
    <mergeCell ref="C134:C135"/>
    <mergeCell ref="A136:A137"/>
    <mergeCell ref="B136:B137"/>
    <mergeCell ref="C136:C137"/>
    <mergeCell ref="A138:A139"/>
    <mergeCell ref="B138:B139"/>
    <mergeCell ref="C138:C139"/>
    <mergeCell ref="A140:A141"/>
    <mergeCell ref="B140:B141"/>
    <mergeCell ref="C140:C141"/>
    <mergeCell ref="A142:A143"/>
    <mergeCell ref="B142:B143"/>
    <mergeCell ref="C142:C143"/>
    <mergeCell ref="A144:A145"/>
    <mergeCell ref="B144:B145"/>
    <mergeCell ref="C144:C145"/>
    <mergeCell ref="A146:A147"/>
    <mergeCell ref="B146:B147"/>
    <mergeCell ref="C146:C147"/>
    <mergeCell ref="A148:A149"/>
    <mergeCell ref="B148:B149"/>
    <mergeCell ref="C148:C149"/>
    <mergeCell ref="A150:A151"/>
    <mergeCell ref="B150:B151"/>
    <mergeCell ref="C150:C151"/>
    <mergeCell ref="A152:A153"/>
    <mergeCell ref="B152:B153"/>
    <mergeCell ref="C152:C153"/>
    <mergeCell ref="A154:A155"/>
    <mergeCell ref="B154:B155"/>
    <mergeCell ref="C154:C155"/>
    <mergeCell ref="A156:A157"/>
    <mergeCell ref="B156:B157"/>
    <mergeCell ref="C156:C157"/>
    <mergeCell ref="A158:A159"/>
    <mergeCell ref="B158:B159"/>
    <mergeCell ref="C158:C159"/>
    <mergeCell ref="A160:A161"/>
    <mergeCell ref="B160:B161"/>
    <mergeCell ref="C160:C161"/>
    <mergeCell ref="A162:A163"/>
    <mergeCell ref="B162:B163"/>
    <mergeCell ref="C162:C163"/>
    <mergeCell ref="A164:A165"/>
    <mergeCell ref="B164:B165"/>
    <mergeCell ref="C164:C165"/>
    <mergeCell ref="A166:A167"/>
    <mergeCell ref="B166:B167"/>
    <mergeCell ref="C166:C167"/>
    <mergeCell ref="A168:A169"/>
    <mergeCell ref="B168:B169"/>
    <mergeCell ref="C168:C169"/>
    <mergeCell ref="A170:A171"/>
    <mergeCell ref="B170:B171"/>
    <mergeCell ref="C170:C171"/>
    <mergeCell ref="A172:A173"/>
    <mergeCell ref="B172:B173"/>
    <mergeCell ref="C172:C173"/>
    <mergeCell ref="A174:A175"/>
    <mergeCell ref="B174:B175"/>
    <mergeCell ref="C174:C175"/>
    <mergeCell ref="A176:A177"/>
    <mergeCell ref="B176:B177"/>
    <mergeCell ref="C176:C177"/>
    <mergeCell ref="A178:A179"/>
    <mergeCell ref="B178:B179"/>
    <mergeCell ref="C178:C179"/>
    <mergeCell ref="A180:A181"/>
    <mergeCell ref="B180:B181"/>
    <mergeCell ref="C180:C181"/>
    <mergeCell ref="A182:A183"/>
    <mergeCell ref="B182:B183"/>
    <mergeCell ref="C182:C183"/>
    <mergeCell ref="A184:A185"/>
    <mergeCell ref="B184:B185"/>
    <mergeCell ref="C184:C185"/>
    <mergeCell ref="A186:A187"/>
    <mergeCell ref="B186:B187"/>
    <mergeCell ref="C186:C187"/>
    <mergeCell ref="A188:A189"/>
    <mergeCell ref="B188:B189"/>
    <mergeCell ref="C188:C189"/>
    <mergeCell ref="A190:A191"/>
    <mergeCell ref="B190:B191"/>
    <mergeCell ref="C190:C191"/>
    <mergeCell ref="A192:A193"/>
    <mergeCell ref="B192:B193"/>
    <mergeCell ref="C192:C193"/>
    <mergeCell ref="A194:A195"/>
    <mergeCell ref="B194:B195"/>
    <mergeCell ref="C194:C195"/>
    <mergeCell ref="A196:A197"/>
    <mergeCell ref="B196:B197"/>
    <mergeCell ref="C196:C197"/>
    <mergeCell ref="A198:A199"/>
    <mergeCell ref="B198:B199"/>
    <mergeCell ref="C198:C199"/>
    <mergeCell ref="A200:A201"/>
    <mergeCell ref="B200:B201"/>
    <mergeCell ref="C200:C201"/>
    <mergeCell ref="A202:A203"/>
    <mergeCell ref="B202:B203"/>
    <mergeCell ref="C202:C203"/>
    <mergeCell ref="A204:A205"/>
    <mergeCell ref="B204:B205"/>
    <mergeCell ref="C204:C205"/>
    <mergeCell ref="A206:A207"/>
    <mergeCell ref="B206:B207"/>
    <mergeCell ref="C206:C207"/>
    <mergeCell ref="A208:A209"/>
    <mergeCell ref="B208:B209"/>
    <mergeCell ref="C208:C209"/>
    <mergeCell ref="A210:A211"/>
    <mergeCell ref="B210:B211"/>
    <mergeCell ref="C210:C211"/>
    <mergeCell ref="B212:B213"/>
    <mergeCell ref="C212:C213"/>
    <mergeCell ref="B220:B221"/>
    <mergeCell ref="C220:C221"/>
    <mergeCell ref="A222:A223"/>
    <mergeCell ref="B222:B223"/>
    <mergeCell ref="C222:C223"/>
    <mergeCell ref="A224:A225"/>
    <mergeCell ref="B224:B225"/>
    <mergeCell ref="C224:C225"/>
    <mergeCell ref="A214:A215"/>
    <mergeCell ref="B214:B215"/>
    <mergeCell ref="C214:C215"/>
    <mergeCell ref="A216:A217"/>
    <mergeCell ref="B216:B217"/>
    <mergeCell ref="C216:C217"/>
    <mergeCell ref="A218:A219"/>
    <mergeCell ref="B218:B219"/>
    <mergeCell ref="C218:C219"/>
    <mergeCell ref="A220:A221"/>
    <mergeCell ref="A212:A213"/>
    <mergeCell ref="A238:A239"/>
    <mergeCell ref="B238:B239"/>
    <mergeCell ref="C238:C239"/>
    <mergeCell ref="A234:A235"/>
    <mergeCell ref="B234:B235"/>
    <mergeCell ref="C234:C235"/>
    <mergeCell ref="A236:A237"/>
    <mergeCell ref="B236:B237"/>
    <mergeCell ref="A226:A227"/>
    <mergeCell ref="B226:B227"/>
    <mergeCell ref="C226:C227"/>
    <mergeCell ref="A228:A229"/>
    <mergeCell ref="B228:B229"/>
    <mergeCell ref="C228:C229"/>
    <mergeCell ref="C236:C237"/>
    <mergeCell ref="A230:A231"/>
    <mergeCell ref="B230:B231"/>
    <mergeCell ref="C230:C231"/>
    <mergeCell ref="A232:A233"/>
    <mergeCell ref="B232:B233"/>
    <mergeCell ref="C232:C233"/>
  </mergeCells>
  <pageMargins left="0.70866141732283472" right="0.70866141732283472" top="0.74803149606299213" bottom="0.74803149606299213" header="0.31496062992125984" footer="0.31496062992125984"/>
  <pageSetup scale="35" fitToHeight="0" orientation="landscape" r:id="rId1"/>
  <rowBreaks count="1" manualBreakCount="1">
    <brk id="30" max="2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92D050"/>
    <pageSetUpPr fitToPage="1"/>
  </sheetPr>
  <dimension ref="A1:U62"/>
  <sheetViews>
    <sheetView showGridLines="0" view="pageBreakPreview" topLeftCell="A34" zoomScale="40" zoomScaleNormal="62" zoomScaleSheetLayoutView="40" workbookViewId="0">
      <selection activeCell="X54" sqref="X54"/>
    </sheetView>
  </sheetViews>
  <sheetFormatPr baseColWidth="10" defaultColWidth="11.42578125" defaultRowHeight="15"/>
  <cols>
    <col min="1" max="1" width="20.7109375" customWidth="1"/>
    <col min="2" max="2" width="27.42578125" customWidth="1"/>
    <col min="3" max="3" width="27" customWidth="1"/>
    <col min="4" max="4" width="21.7109375" customWidth="1"/>
    <col min="5" max="7" width="13.140625" customWidth="1"/>
    <col min="8" max="8" width="16.7109375" customWidth="1"/>
    <col min="9" max="11" width="13.140625" customWidth="1"/>
    <col min="12" max="12" width="16.7109375" customWidth="1"/>
    <col min="13" max="14" width="13.140625" customWidth="1"/>
    <col min="15" max="16" width="16.7109375" customWidth="1"/>
    <col min="17" max="17" width="13.140625" customWidth="1"/>
    <col min="18" max="20" width="16.7109375" customWidth="1"/>
    <col min="21" max="21" width="17.7109375" bestFit="1" customWidth="1"/>
  </cols>
  <sheetData>
    <row r="1" spans="1:21" ht="26.25" customHeight="1">
      <c r="A1" s="1"/>
      <c r="B1" s="1"/>
      <c r="C1" s="1"/>
      <c r="D1" s="11"/>
      <c r="Q1" s="7"/>
      <c r="R1" s="7"/>
      <c r="S1" s="7">
        <v>0</v>
      </c>
      <c r="T1" s="7"/>
      <c r="U1" s="7"/>
    </row>
    <row r="2" spans="1:21" ht="33.75" customHeight="1">
      <c r="A2" s="1"/>
      <c r="B2" s="1"/>
      <c r="C2" s="1"/>
      <c r="D2" s="11"/>
      <c r="Q2" s="7"/>
      <c r="R2" s="7"/>
      <c r="S2" s="7"/>
      <c r="T2" s="7"/>
      <c r="U2" s="7"/>
    </row>
    <row r="3" spans="1:21" ht="19.5" customHeight="1">
      <c r="A3" s="1"/>
      <c r="B3" s="1"/>
      <c r="C3" s="1"/>
      <c r="D3" s="11"/>
      <c r="Q3" s="7"/>
      <c r="R3" s="7"/>
      <c r="S3" s="7"/>
      <c r="T3" s="7"/>
      <c r="U3" s="7"/>
    </row>
    <row r="4" spans="1:21" ht="9.75" customHeight="1">
      <c r="A4" s="1"/>
      <c r="B4" s="1"/>
      <c r="C4" s="1"/>
      <c r="D4" s="11"/>
      <c r="Q4" s="7"/>
      <c r="R4" s="7"/>
      <c r="S4" s="7"/>
      <c r="T4" s="7"/>
      <c r="U4" s="7"/>
    </row>
    <row r="5" spans="1:21" ht="11.25" customHeight="1" thickBot="1">
      <c r="A5" s="1"/>
      <c r="B5" s="1"/>
      <c r="C5" s="1"/>
      <c r="D5" s="11"/>
      <c r="Q5" s="7"/>
      <c r="R5" s="7"/>
      <c r="S5" s="7"/>
      <c r="T5" s="7"/>
      <c r="U5" s="7"/>
    </row>
    <row r="6" spans="1:21" ht="54.95" customHeight="1" thickBot="1">
      <c r="A6" s="19" t="s">
        <v>223</v>
      </c>
      <c r="B6" s="16" t="s">
        <v>177</v>
      </c>
      <c r="C6" s="16" t="s">
        <v>176</v>
      </c>
      <c r="D6" s="105" t="s">
        <v>175</v>
      </c>
      <c r="E6" s="105" t="s">
        <v>174</v>
      </c>
      <c r="F6" s="105" t="s">
        <v>173</v>
      </c>
      <c r="G6" s="105" t="s">
        <v>172</v>
      </c>
      <c r="H6" s="106" t="s">
        <v>218</v>
      </c>
      <c r="I6" s="105" t="s">
        <v>6</v>
      </c>
      <c r="J6" s="105" t="s">
        <v>7</v>
      </c>
      <c r="K6" s="105" t="s">
        <v>8</v>
      </c>
      <c r="L6" s="107" t="s">
        <v>219</v>
      </c>
      <c r="M6" s="105" t="s">
        <v>9</v>
      </c>
      <c r="N6" s="105" t="s">
        <v>10</v>
      </c>
      <c r="O6" s="105" t="s">
        <v>171</v>
      </c>
      <c r="P6" s="108" t="s">
        <v>220</v>
      </c>
      <c r="Q6" s="105" t="s">
        <v>11</v>
      </c>
      <c r="R6" s="105" t="s">
        <v>12</v>
      </c>
      <c r="S6" s="105" t="s">
        <v>13</v>
      </c>
      <c r="T6" s="109" t="s">
        <v>221</v>
      </c>
      <c r="U6" s="111" t="s">
        <v>199</v>
      </c>
    </row>
    <row r="7" spans="1:21" s="5" customFormat="1" ht="27" customHeight="1">
      <c r="A7" s="143" t="s">
        <v>263</v>
      </c>
      <c r="B7" s="142" t="s">
        <v>241</v>
      </c>
      <c r="C7" s="144" t="s">
        <v>128</v>
      </c>
      <c r="D7" s="33" t="s">
        <v>17</v>
      </c>
      <c r="E7" s="45">
        <v>2</v>
      </c>
      <c r="F7" s="45">
        <v>2</v>
      </c>
      <c r="G7" s="45">
        <v>2</v>
      </c>
      <c r="H7" s="46">
        <f t="shared" ref="H7:H15" si="0">SUM(E7:G7)</f>
        <v>6</v>
      </c>
      <c r="I7" s="53">
        <v>2</v>
      </c>
      <c r="J7" s="45">
        <v>2</v>
      </c>
      <c r="K7" s="45">
        <v>2</v>
      </c>
      <c r="L7" s="60">
        <f t="shared" ref="L7:L15" si="1">SUM(I7:K7)</f>
        <v>6</v>
      </c>
      <c r="M7" s="45">
        <v>2</v>
      </c>
      <c r="N7" s="53">
        <v>2</v>
      </c>
      <c r="O7" s="53">
        <v>2</v>
      </c>
      <c r="P7" s="47">
        <f t="shared" ref="P7:P15" si="2">SUM(M7:O7)</f>
        <v>6</v>
      </c>
      <c r="Q7" s="45">
        <v>3</v>
      </c>
      <c r="R7" s="53">
        <v>2</v>
      </c>
      <c r="S7" s="45">
        <v>2</v>
      </c>
      <c r="T7" s="48">
        <f t="shared" ref="T7:T15" si="3">SUM(Q7:S7)</f>
        <v>7</v>
      </c>
      <c r="U7" s="110">
        <f t="shared" ref="U7:U15" si="4">H7+L7+P7+T7</f>
        <v>25</v>
      </c>
    </row>
    <row r="8" spans="1:21" s="5" customFormat="1" ht="27" customHeight="1">
      <c r="A8" s="125"/>
      <c r="B8" s="142"/>
      <c r="C8" s="144"/>
      <c r="D8" s="33" t="s">
        <v>18</v>
      </c>
      <c r="E8" s="45">
        <v>2</v>
      </c>
      <c r="F8" s="45">
        <v>0</v>
      </c>
      <c r="G8" s="45">
        <v>0</v>
      </c>
      <c r="H8" s="46">
        <f t="shared" si="0"/>
        <v>2</v>
      </c>
      <c r="I8" s="53">
        <v>2</v>
      </c>
      <c r="J8" s="45">
        <v>1</v>
      </c>
      <c r="K8" s="45">
        <v>1</v>
      </c>
      <c r="L8" s="60">
        <f t="shared" si="1"/>
        <v>4</v>
      </c>
      <c r="M8" s="45">
        <v>1</v>
      </c>
      <c r="N8" s="45">
        <v>1</v>
      </c>
      <c r="O8" s="53">
        <v>0</v>
      </c>
      <c r="P8" s="47">
        <f t="shared" si="2"/>
        <v>2</v>
      </c>
      <c r="Q8" s="45">
        <v>0</v>
      </c>
      <c r="R8" s="53">
        <v>1</v>
      </c>
      <c r="S8" s="45">
        <v>2</v>
      </c>
      <c r="T8" s="48">
        <f t="shared" si="3"/>
        <v>3</v>
      </c>
      <c r="U8" s="89">
        <f t="shared" si="4"/>
        <v>11</v>
      </c>
    </row>
    <row r="9" spans="1:21" ht="27" customHeight="1">
      <c r="A9" s="121" t="s">
        <v>263</v>
      </c>
      <c r="B9" s="117" t="s">
        <v>244</v>
      </c>
      <c r="C9" s="117" t="s">
        <v>193</v>
      </c>
      <c r="D9" s="34" t="s">
        <v>17</v>
      </c>
      <c r="E9" s="45">
        <v>25</v>
      </c>
      <c r="F9" s="45">
        <v>0</v>
      </c>
      <c r="G9" s="45">
        <v>0</v>
      </c>
      <c r="H9" s="46">
        <f t="shared" si="0"/>
        <v>25</v>
      </c>
      <c r="I9" s="53">
        <v>25</v>
      </c>
      <c r="J9" s="45">
        <v>0</v>
      </c>
      <c r="K9" s="45">
        <v>0</v>
      </c>
      <c r="L9" s="60">
        <f t="shared" si="1"/>
        <v>25</v>
      </c>
      <c r="M9" s="45">
        <v>8</v>
      </c>
      <c r="N9" s="45">
        <v>8</v>
      </c>
      <c r="O9" s="53">
        <v>9</v>
      </c>
      <c r="P9" s="47">
        <f t="shared" si="2"/>
        <v>25</v>
      </c>
      <c r="Q9" s="45">
        <v>8</v>
      </c>
      <c r="R9" s="53">
        <v>8</v>
      </c>
      <c r="S9" s="45">
        <v>9</v>
      </c>
      <c r="T9" s="48">
        <f t="shared" si="3"/>
        <v>25</v>
      </c>
      <c r="U9" s="89">
        <f t="shared" si="4"/>
        <v>100</v>
      </c>
    </row>
    <row r="10" spans="1:21" ht="27" customHeight="1">
      <c r="A10" s="125"/>
      <c r="B10" s="117"/>
      <c r="C10" s="120"/>
      <c r="D10" s="34" t="s">
        <v>135</v>
      </c>
      <c r="E10" s="45">
        <v>25</v>
      </c>
      <c r="F10" s="45">
        <v>0</v>
      </c>
      <c r="G10" s="45">
        <v>10</v>
      </c>
      <c r="H10" s="46">
        <f t="shared" si="0"/>
        <v>35</v>
      </c>
      <c r="I10" s="53">
        <v>31</v>
      </c>
      <c r="J10" s="45">
        <v>17</v>
      </c>
      <c r="K10" s="45">
        <v>13</v>
      </c>
      <c r="L10" s="60">
        <f t="shared" si="1"/>
        <v>61</v>
      </c>
      <c r="M10" s="45">
        <v>10</v>
      </c>
      <c r="N10" s="45">
        <v>1</v>
      </c>
      <c r="O10" s="45">
        <v>13</v>
      </c>
      <c r="P10" s="47">
        <f t="shared" si="2"/>
        <v>24</v>
      </c>
      <c r="Q10" s="45">
        <v>22</v>
      </c>
      <c r="R10" s="53">
        <v>14</v>
      </c>
      <c r="S10" s="45">
        <v>9</v>
      </c>
      <c r="T10" s="48">
        <f t="shared" si="3"/>
        <v>45</v>
      </c>
      <c r="U10" s="89">
        <f t="shared" si="4"/>
        <v>165</v>
      </c>
    </row>
    <row r="11" spans="1:21" ht="27" customHeight="1">
      <c r="A11" s="121" t="s">
        <v>263</v>
      </c>
      <c r="B11" s="117" t="s">
        <v>244</v>
      </c>
      <c r="C11" s="117" t="s">
        <v>207</v>
      </c>
      <c r="D11" s="34" t="s">
        <v>17</v>
      </c>
      <c r="E11" s="45">
        <v>1</v>
      </c>
      <c r="F11" s="45">
        <v>1</v>
      </c>
      <c r="G11" s="45">
        <v>0</v>
      </c>
      <c r="H11" s="46">
        <f t="shared" si="0"/>
        <v>2</v>
      </c>
      <c r="I11" s="53">
        <v>1</v>
      </c>
      <c r="J11" s="45">
        <v>1</v>
      </c>
      <c r="K11" s="45">
        <v>0</v>
      </c>
      <c r="L11" s="60">
        <f t="shared" si="1"/>
        <v>2</v>
      </c>
      <c r="M11" s="45">
        <v>1</v>
      </c>
      <c r="N11" s="45">
        <v>1</v>
      </c>
      <c r="O11" s="53">
        <v>0</v>
      </c>
      <c r="P11" s="47">
        <f t="shared" si="2"/>
        <v>2</v>
      </c>
      <c r="Q11" s="45">
        <v>1</v>
      </c>
      <c r="R11" s="53">
        <v>1</v>
      </c>
      <c r="S11" s="45">
        <v>0</v>
      </c>
      <c r="T11" s="48">
        <f t="shared" si="3"/>
        <v>2</v>
      </c>
      <c r="U11" s="89">
        <f t="shared" si="4"/>
        <v>8</v>
      </c>
    </row>
    <row r="12" spans="1:21" ht="27" customHeight="1">
      <c r="A12" s="125"/>
      <c r="B12" s="117"/>
      <c r="C12" s="120"/>
      <c r="D12" s="34" t="s">
        <v>135</v>
      </c>
      <c r="E12" s="45">
        <v>1</v>
      </c>
      <c r="F12" s="45">
        <v>0</v>
      </c>
      <c r="G12" s="45">
        <v>2</v>
      </c>
      <c r="H12" s="46">
        <f t="shared" si="0"/>
        <v>3</v>
      </c>
      <c r="I12" s="53">
        <v>1</v>
      </c>
      <c r="J12" s="45">
        <v>2</v>
      </c>
      <c r="K12" s="45">
        <v>1</v>
      </c>
      <c r="L12" s="60">
        <f t="shared" si="1"/>
        <v>4</v>
      </c>
      <c r="M12" s="45">
        <v>2</v>
      </c>
      <c r="N12" s="45">
        <v>2</v>
      </c>
      <c r="O12" s="53">
        <v>3</v>
      </c>
      <c r="P12" s="47">
        <f t="shared" si="2"/>
        <v>7</v>
      </c>
      <c r="Q12" s="45">
        <v>5</v>
      </c>
      <c r="R12" s="53">
        <v>3</v>
      </c>
      <c r="S12" s="45">
        <v>3</v>
      </c>
      <c r="T12" s="48">
        <f t="shared" si="3"/>
        <v>11</v>
      </c>
      <c r="U12" s="89">
        <f t="shared" si="4"/>
        <v>25</v>
      </c>
    </row>
    <row r="13" spans="1:21" ht="27" customHeight="1">
      <c r="A13" s="121" t="s">
        <v>263</v>
      </c>
      <c r="B13" s="117" t="s">
        <v>244</v>
      </c>
      <c r="C13" s="117" t="s">
        <v>208</v>
      </c>
      <c r="D13" s="34" t="s">
        <v>17</v>
      </c>
      <c r="E13" s="45">
        <v>0</v>
      </c>
      <c r="F13" s="45">
        <v>1</v>
      </c>
      <c r="G13" s="45">
        <v>1</v>
      </c>
      <c r="H13" s="46">
        <f t="shared" si="0"/>
        <v>2</v>
      </c>
      <c r="I13" s="53">
        <v>1</v>
      </c>
      <c r="J13" s="45">
        <v>1</v>
      </c>
      <c r="K13" s="45">
        <v>0</v>
      </c>
      <c r="L13" s="60">
        <f t="shared" si="1"/>
        <v>2</v>
      </c>
      <c r="M13" s="45">
        <v>1</v>
      </c>
      <c r="N13" s="45">
        <v>1</v>
      </c>
      <c r="O13" s="53">
        <v>0</v>
      </c>
      <c r="P13" s="47">
        <f t="shared" si="2"/>
        <v>2</v>
      </c>
      <c r="Q13" s="45">
        <v>0</v>
      </c>
      <c r="R13" s="53">
        <v>0</v>
      </c>
      <c r="S13" s="45">
        <v>0</v>
      </c>
      <c r="T13" s="48">
        <f t="shared" si="3"/>
        <v>0</v>
      </c>
      <c r="U13" s="89">
        <f t="shared" si="4"/>
        <v>6</v>
      </c>
    </row>
    <row r="14" spans="1:21" ht="27" customHeight="1">
      <c r="A14" s="145"/>
      <c r="B14" s="117"/>
      <c r="C14" s="120"/>
      <c r="D14" s="34" t="s">
        <v>135</v>
      </c>
      <c r="E14" s="45">
        <v>0</v>
      </c>
      <c r="F14" s="45">
        <v>0</v>
      </c>
      <c r="G14" s="45">
        <v>1</v>
      </c>
      <c r="H14" s="46">
        <f t="shared" si="0"/>
        <v>1</v>
      </c>
      <c r="I14" s="53">
        <v>1</v>
      </c>
      <c r="J14" s="45">
        <v>0</v>
      </c>
      <c r="K14" s="45">
        <v>0</v>
      </c>
      <c r="L14" s="60">
        <f t="shared" si="1"/>
        <v>1</v>
      </c>
      <c r="M14" s="45">
        <v>1</v>
      </c>
      <c r="N14" s="45">
        <v>0</v>
      </c>
      <c r="O14" s="53">
        <v>0</v>
      </c>
      <c r="P14" s="47">
        <f t="shared" si="2"/>
        <v>1</v>
      </c>
      <c r="Q14" s="45">
        <v>1</v>
      </c>
      <c r="R14" s="53">
        <v>0</v>
      </c>
      <c r="S14" s="45">
        <v>0</v>
      </c>
      <c r="T14" s="48">
        <f t="shared" si="3"/>
        <v>1</v>
      </c>
      <c r="U14" s="89">
        <f t="shared" si="4"/>
        <v>4</v>
      </c>
    </row>
    <row r="15" spans="1:21" ht="27" customHeight="1">
      <c r="A15" s="145" t="s">
        <v>170</v>
      </c>
      <c r="B15" s="142" t="s">
        <v>312</v>
      </c>
      <c r="C15" s="127" t="s">
        <v>313</v>
      </c>
      <c r="D15" s="34" t="s">
        <v>17</v>
      </c>
      <c r="E15" s="54">
        <v>15</v>
      </c>
      <c r="F15" s="54">
        <v>15</v>
      </c>
      <c r="G15" s="54">
        <v>15</v>
      </c>
      <c r="H15" s="77">
        <f t="shared" si="0"/>
        <v>45</v>
      </c>
      <c r="I15" s="54">
        <v>10</v>
      </c>
      <c r="J15" s="54">
        <v>15</v>
      </c>
      <c r="K15" s="54">
        <v>25</v>
      </c>
      <c r="L15" s="78">
        <f t="shared" si="1"/>
        <v>50</v>
      </c>
      <c r="M15" s="54">
        <v>30</v>
      </c>
      <c r="N15" s="54">
        <v>30</v>
      </c>
      <c r="O15" s="55">
        <v>25</v>
      </c>
      <c r="P15" s="56">
        <f t="shared" si="2"/>
        <v>85</v>
      </c>
      <c r="Q15" s="54">
        <v>30</v>
      </c>
      <c r="R15" s="54">
        <v>25</v>
      </c>
      <c r="S15" s="55">
        <v>15</v>
      </c>
      <c r="T15" s="57">
        <f t="shared" si="3"/>
        <v>70</v>
      </c>
      <c r="U15" s="55">
        <f t="shared" si="4"/>
        <v>250</v>
      </c>
    </row>
    <row r="16" spans="1:21" ht="27" customHeight="1">
      <c r="A16" s="118"/>
      <c r="B16" s="142"/>
      <c r="C16" s="120"/>
      <c r="D16" s="34" t="s">
        <v>135</v>
      </c>
      <c r="E16" s="54">
        <v>17</v>
      </c>
      <c r="F16" s="54">
        <v>18</v>
      </c>
      <c r="G16" s="54">
        <v>29</v>
      </c>
      <c r="H16" s="77">
        <f t="shared" ref="H16:H60" si="5">SUM(E16:G16)</f>
        <v>64</v>
      </c>
      <c r="I16" s="54">
        <v>23</v>
      </c>
      <c r="J16" s="54">
        <v>26</v>
      </c>
      <c r="K16" s="54">
        <v>33</v>
      </c>
      <c r="L16" s="78">
        <f t="shared" ref="L16:L60" si="6">SUM(I16:K16)</f>
        <v>82</v>
      </c>
      <c r="M16" s="54">
        <v>19</v>
      </c>
      <c r="N16" s="54">
        <v>23</v>
      </c>
      <c r="O16" s="55">
        <v>40</v>
      </c>
      <c r="P16" s="56">
        <f t="shared" ref="P16:P60" si="7">SUM(M16:O16)</f>
        <v>82</v>
      </c>
      <c r="Q16" s="54">
        <v>25</v>
      </c>
      <c r="R16" s="54">
        <v>23</v>
      </c>
      <c r="S16" s="55">
        <v>16</v>
      </c>
      <c r="T16" s="57">
        <f t="shared" ref="T16:T60" si="8">SUM(Q16:S16)</f>
        <v>64</v>
      </c>
      <c r="U16" s="55">
        <f t="shared" ref="U16:U60" si="9">H16+L16+P16+T16</f>
        <v>292</v>
      </c>
    </row>
    <row r="17" spans="1:21" ht="33" customHeight="1">
      <c r="A17" s="121" t="s">
        <v>170</v>
      </c>
      <c r="B17" s="122" t="s">
        <v>314</v>
      </c>
      <c r="C17" s="122" t="s">
        <v>290</v>
      </c>
      <c r="D17" s="34" t="s">
        <v>17</v>
      </c>
      <c r="E17" s="54">
        <v>0</v>
      </c>
      <c r="F17" s="54">
        <v>0</v>
      </c>
      <c r="G17" s="54">
        <v>0</v>
      </c>
      <c r="H17" s="77">
        <f t="shared" si="5"/>
        <v>0</v>
      </c>
      <c r="I17" s="54">
        <v>0</v>
      </c>
      <c r="J17" s="54">
        <v>0</v>
      </c>
      <c r="K17" s="54">
        <v>0</v>
      </c>
      <c r="L17" s="78">
        <v>0</v>
      </c>
      <c r="M17" s="54">
        <v>0</v>
      </c>
      <c r="N17" s="54">
        <v>0</v>
      </c>
      <c r="O17" s="55">
        <v>0</v>
      </c>
      <c r="P17" s="56">
        <f t="shared" si="7"/>
        <v>0</v>
      </c>
      <c r="Q17" s="54">
        <v>0</v>
      </c>
      <c r="R17" s="54">
        <v>1</v>
      </c>
      <c r="S17" s="55">
        <v>0</v>
      </c>
      <c r="T17" s="57">
        <f t="shared" si="8"/>
        <v>1</v>
      </c>
      <c r="U17" s="55">
        <f t="shared" si="9"/>
        <v>1</v>
      </c>
    </row>
    <row r="18" spans="1:21" ht="33" customHeight="1">
      <c r="A18" s="125"/>
      <c r="B18" s="142"/>
      <c r="C18" s="142"/>
      <c r="D18" s="34" t="s">
        <v>135</v>
      </c>
      <c r="E18" s="54">
        <v>0</v>
      </c>
      <c r="F18" s="54">
        <v>0</v>
      </c>
      <c r="G18" s="54">
        <v>0</v>
      </c>
      <c r="H18" s="77">
        <f t="shared" ref="H18" si="10">SUM(E18:G18)</f>
        <v>0</v>
      </c>
      <c r="I18" s="54">
        <v>0</v>
      </c>
      <c r="J18" s="54">
        <v>0</v>
      </c>
      <c r="K18" s="54">
        <v>0</v>
      </c>
      <c r="L18" s="78">
        <v>0</v>
      </c>
      <c r="M18" s="54">
        <v>0</v>
      </c>
      <c r="N18" s="54">
        <v>0</v>
      </c>
      <c r="O18" s="55">
        <v>0</v>
      </c>
      <c r="P18" s="56">
        <f t="shared" ref="P18" si="11">SUM(M18:O18)</f>
        <v>0</v>
      </c>
      <c r="Q18" s="54">
        <v>0</v>
      </c>
      <c r="R18" s="54">
        <v>0</v>
      </c>
      <c r="S18" s="55">
        <v>0</v>
      </c>
      <c r="T18" s="57">
        <f t="shared" ref="T18" si="12">SUM(Q18:S18)</f>
        <v>0</v>
      </c>
      <c r="U18" s="55">
        <f t="shared" ref="U18" si="13">H18+L18+P18+T18</f>
        <v>0</v>
      </c>
    </row>
    <row r="19" spans="1:21" ht="33" customHeight="1">
      <c r="A19" s="121" t="s">
        <v>170</v>
      </c>
      <c r="B19" s="122" t="s">
        <v>315</v>
      </c>
      <c r="C19" s="122" t="s">
        <v>316</v>
      </c>
      <c r="D19" s="34" t="s">
        <v>17</v>
      </c>
      <c r="E19" s="54">
        <v>2</v>
      </c>
      <c r="F19" s="54">
        <v>0</v>
      </c>
      <c r="G19" s="54">
        <v>0</v>
      </c>
      <c r="H19" s="77">
        <f t="shared" si="5"/>
        <v>2</v>
      </c>
      <c r="I19" s="54">
        <v>1</v>
      </c>
      <c r="J19" s="54">
        <v>1</v>
      </c>
      <c r="K19" s="54">
        <v>0</v>
      </c>
      <c r="L19" s="78">
        <f t="shared" si="6"/>
        <v>2</v>
      </c>
      <c r="M19" s="54">
        <v>0</v>
      </c>
      <c r="N19" s="54">
        <v>1</v>
      </c>
      <c r="O19" s="55">
        <v>0</v>
      </c>
      <c r="P19" s="56">
        <f t="shared" si="7"/>
        <v>1</v>
      </c>
      <c r="Q19" s="54">
        <v>0</v>
      </c>
      <c r="R19" s="54">
        <v>0</v>
      </c>
      <c r="S19" s="55">
        <v>0</v>
      </c>
      <c r="T19" s="57">
        <f t="shared" si="8"/>
        <v>0</v>
      </c>
      <c r="U19" s="55">
        <f t="shared" si="9"/>
        <v>5</v>
      </c>
    </row>
    <row r="20" spans="1:21" ht="33" customHeight="1">
      <c r="A20" s="125"/>
      <c r="B20" s="142"/>
      <c r="C20" s="142"/>
      <c r="D20" s="34" t="s">
        <v>135</v>
      </c>
      <c r="E20" s="54">
        <v>2</v>
      </c>
      <c r="F20" s="54">
        <v>0</v>
      </c>
      <c r="G20" s="54">
        <v>0</v>
      </c>
      <c r="H20" s="77">
        <f t="shared" si="5"/>
        <v>2</v>
      </c>
      <c r="I20" s="54">
        <v>0</v>
      </c>
      <c r="J20" s="54">
        <v>1</v>
      </c>
      <c r="K20" s="54">
        <v>0</v>
      </c>
      <c r="L20" s="78">
        <f t="shared" si="6"/>
        <v>1</v>
      </c>
      <c r="M20" s="54">
        <v>0</v>
      </c>
      <c r="N20" s="54">
        <v>0</v>
      </c>
      <c r="O20" s="55">
        <v>1</v>
      </c>
      <c r="P20" s="56">
        <f t="shared" si="7"/>
        <v>1</v>
      </c>
      <c r="Q20" s="54">
        <v>0</v>
      </c>
      <c r="R20" s="54">
        <v>0</v>
      </c>
      <c r="S20" s="55">
        <v>0</v>
      </c>
      <c r="T20" s="57">
        <f t="shared" si="8"/>
        <v>0</v>
      </c>
      <c r="U20" s="55">
        <f t="shared" si="9"/>
        <v>4</v>
      </c>
    </row>
    <row r="21" spans="1:21" ht="33" customHeight="1">
      <c r="A21" s="121" t="s">
        <v>170</v>
      </c>
      <c r="B21" s="122" t="s">
        <v>315</v>
      </c>
      <c r="C21" s="122" t="s">
        <v>323</v>
      </c>
      <c r="D21" s="34" t="s">
        <v>17</v>
      </c>
      <c r="E21" s="54">
        <v>2</v>
      </c>
      <c r="F21" s="54">
        <v>0</v>
      </c>
      <c r="G21" s="54">
        <v>0</v>
      </c>
      <c r="H21" s="77">
        <f t="shared" si="5"/>
        <v>2</v>
      </c>
      <c r="I21" s="54">
        <v>0</v>
      </c>
      <c r="J21" s="54">
        <v>0</v>
      </c>
      <c r="K21" s="54">
        <v>0</v>
      </c>
      <c r="L21" s="78">
        <f t="shared" si="6"/>
        <v>0</v>
      </c>
      <c r="M21" s="54">
        <v>0</v>
      </c>
      <c r="N21" s="54">
        <v>0</v>
      </c>
      <c r="O21" s="55">
        <v>2</v>
      </c>
      <c r="P21" s="56">
        <f t="shared" si="7"/>
        <v>2</v>
      </c>
      <c r="Q21" s="54">
        <v>0</v>
      </c>
      <c r="R21" s="54">
        <v>0</v>
      </c>
      <c r="S21" s="55">
        <v>1</v>
      </c>
      <c r="T21" s="57">
        <f t="shared" si="8"/>
        <v>1</v>
      </c>
      <c r="U21" s="55">
        <f t="shared" si="9"/>
        <v>5</v>
      </c>
    </row>
    <row r="22" spans="1:21" ht="33" customHeight="1">
      <c r="A22" s="125"/>
      <c r="B22" s="142"/>
      <c r="C22" s="142"/>
      <c r="D22" s="34" t="s">
        <v>135</v>
      </c>
      <c r="E22" s="54">
        <v>2</v>
      </c>
      <c r="F22" s="54">
        <v>2</v>
      </c>
      <c r="G22" s="54">
        <v>0</v>
      </c>
      <c r="H22" s="77">
        <f t="shared" si="5"/>
        <v>4</v>
      </c>
      <c r="I22" s="54">
        <v>0</v>
      </c>
      <c r="J22" s="54">
        <v>0</v>
      </c>
      <c r="K22" s="54">
        <v>0</v>
      </c>
      <c r="L22" s="78">
        <f t="shared" si="6"/>
        <v>0</v>
      </c>
      <c r="M22" s="54">
        <v>0</v>
      </c>
      <c r="N22" s="54">
        <v>0</v>
      </c>
      <c r="O22" s="55">
        <v>0</v>
      </c>
      <c r="P22" s="56">
        <f t="shared" si="7"/>
        <v>0</v>
      </c>
      <c r="Q22" s="54">
        <v>0</v>
      </c>
      <c r="R22" s="54">
        <v>0</v>
      </c>
      <c r="S22" s="55">
        <v>1</v>
      </c>
      <c r="T22" s="57">
        <f t="shared" si="8"/>
        <v>1</v>
      </c>
      <c r="U22" s="55">
        <f t="shared" si="9"/>
        <v>5</v>
      </c>
    </row>
    <row r="23" spans="1:21" ht="27" customHeight="1">
      <c r="A23" s="121" t="s">
        <v>167</v>
      </c>
      <c r="B23" s="122" t="s">
        <v>255</v>
      </c>
      <c r="C23" s="117" t="s">
        <v>256</v>
      </c>
      <c r="D23" s="34" t="s">
        <v>17</v>
      </c>
      <c r="E23" s="54">
        <v>40</v>
      </c>
      <c r="F23" s="54">
        <v>40</v>
      </c>
      <c r="G23" s="54">
        <v>40</v>
      </c>
      <c r="H23" s="77">
        <f t="shared" si="5"/>
        <v>120</v>
      </c>
      <c r="I23" s="54">
        <v>40</v>
      </c>
      <c r="J23" s="54">
        <v>40</v>
      </c>
      <c r="K23" s="54">
        <v>40</v>
      </c>
      <c r="L23" s="78">
        <f t="shared" si="6"/>
        <v>120</v>
      </c>
      <c r="M23" s="54">
        <v>40</v>
      </c>
      <c r="N23" s="54">
        <v>40</v>
      </c>
      <c r="O23" s="55">
        <v>40</v>
      </c>
      <c r="P23" s="56">
        <f t="shared" si="7"/>
        <v>120</v>
      </c>
      <c r="Q23" s="54">
        <v>40</v>
      </c>
      <c r="R23" s="54">
        <v>42</v>
      </c>
      <c r="S23" s="55">
        <v>42</v>
      </c>
      <c r="T23" s="57">
        <f t="shared" si="8"/>
        <v>124</v>
      </c>
      <c r="U23" s="55">
        <f t="shared" si="9"/>
        <v>484</v>
      </c>
    </row>
    <row r="24" spans="1:21" ht="27" customHeight="1">
      <c r="A24" s="125"/>
      <c r="B24" s="142"/>
      <c r="C24" s="120"/>
      <c r="D24" s="34" t="s">
        <v>135</v>
      </c>
      <c r="E24" s="54">
        <v>41</v>
      </c>
      <c r="F24" s="54">
        <v>29</v>
      </c>
      <c r="G24" s="54">
        <v>28</v>
      </c>
      <c r="H24" s="77">
        <f t="shared" si="5"/>
        <v>98</v>
      </c>
      <c r="I24" s="54">
        <v>35</v>
      </c>
      <c r="J24" s="54">
        <v>40</v>
      </c>
      <c r="K24" s="54">
        <v>59</v>
      </c>
      <c r="L24" s="78">
        <f t="shared" si="6"/>
        <v>134</v>
      </c>
      <c r="M24" s="54">
        <v>50</v>
      </c>
      <c r="N24" s="54">
        <v>39</v>
      </c>
      <c r="O24" s="55">
        <v>55</v>
      </c>
      <c r="P24" s="56">
        <f t="shared" si="7"/>
        <v>144</v>
      </c>
      <c r="Q24" s="54">
        <v>52</v>
      </c>
      <c r="R24" s="54">
        <v>40</v>
      </c>
      <c r="S24" s="55">
        <v>20</v>
      </c>
      <c r="T24" s="57">
        <f t="shared" si="8"/>
        <v>112</v>
      </c>
      <c r="U24" s="55">
        <f t="shared" si="9"/>
        <v>488</v>
      </c>
    </row>
    <row r="25" spans="1:21" ht="27" customHeight="1">
      <c r="A25" s="121" t="s">
        <v>167</v>
      </c>
      <c r="B25" s="122" t="s">
        <v>169</v>
      </c>
      <c r="C25" s="117" t="s">
        <v>168</v>
      </c>
      <c r="D25" s="34" t="s">
        <v>17</v>
      </c>
      <c r="E25" s="54">
        <v>10</v>
      </c>
      <c r="F25" s="54">
        <v>10</v>
      </c>
      <c r="G25" s="54">
        <v>11</v>
      </c>
      <c r="H25" s="77">
        <f t="shared" si="5"/>
        <v>31</v>
      </c>
      <c r="I25" s="54">
        <v>10</v>
      </c>
      <c r="J25" s="54">
        <v>10</v>
      </c>
      <c r="K25" s="54">
        <v>13</v>
      </c>
      <c r="L25" s="78">
        <f t="shared" si="6"/>
        <v>33</v>
      </c>
      <c r="M25" s="54">
        <v>10</v>
      </c>
      <c r="N25" s="54">
        <v>10</v>
      </c>
      <c r="O25" s="55">
        <v>13</v>
      </c>
      <c r="P25" s="56">
        <f t="shared" si="7"/>
        <v>33</v>
      </c>
      <c r="Q25" s="54">
        <v>10</v>
      </c>
      <c r="R25" s="54">
        <v>10</v>
      </c>
      <c r="S25" s="55">
        <v>13</v>
      </c>
      <c r="T25" s="57">
        <f t="shared" si="8"/>
        <v>33</v>
      </c>
      <c r="U25" s="55">
        <f t="shared" si="9"/>
        <v>130</v>
      </c>
    </row>
    <row r="26" spans="1:21" ht="27" customHeight="1">
      <c r="A26" s="125"/>
      <c r="B26" s="142"/>
      <c r="C26" s="120"/>
      <c r="D26" s="34" t="s">
        <v>135</v>
      </c>
      <c r="E26" s="54">
        <v>7</v>
      </c>
      <c r="F26" s="54">
        <v>4</v>
      </c>
      <c r="G26" s="54">
        <v>11</v>
      </c>
      <c r="H26" s="77">
        <f t="shared" si="5"/>
        <v>22</v>
      </c>
      <c r="I26" s="54">
        <v>8</v>
      </c>
      <c r="J26" s="54">
        <v>12</v>
      </c>
      <c r="K26" s="54">
        <v>16</v>
      </c>
      <c r="L26" s="78">
        <f t="shared" si="6"/>
        <v>36</v>
      </c>
      <c r="M26" s="54">
        <v>21</v>
      </c>
      <c r="N26" s="54">
        <v>12</v>
      </c>
      <c r="O26" s="55">
        <v>23</v>
      </c>
      <c r="P26" s="56">
        <f t="shared" si="7"/>
        <v>56</v>
      </c>
      <c r="Q26" s="54">
        <v>16</v>
      </c>
      <c r="R26" s="54">
        <v>13</v>
      </c>
      <c r="S26" s="55">
        <v>15</v>
      </c>
      <c r="T26" s="57">
        <f t="shared" si="8"/>
        <v>44</v>
      </c>
      <c r="U26" s="55">
        <f t="shared" si="9"/>
        <v>158</v>
      </c>
    </row>
    <row r="27" spans="1:21" ht="27" customHeight="1">
      <c r="A27" s="121" t="s">
        <v>167</v>
      </c>
      <c r="B27" s="122" t="s">
        <v>257</v>
      </c>
      <c r="C27" s="117" t="s">
        <v>257</v>
      </c>
      <c r="D27" s="34" t="s">
        <v>17</v>
      </c>
      <c r="E27" s="54">
        <v>2116</v>
      </c>
      <c r="F27" s="54">
        <v>2116</v>
      </c>
      <c r="G27" s="54">
        <v>2116</v>
      </c>
      <c r="H27" s="77">
        <f t="shared" si="5"/>
        <v>6348</v>
      </c>
      <c r="I27" s="54">
        <v>2116</v>
      </c>
      <c r="J27" s="54">
        <v>2116</v>
      </c>
      <c r="K27" s="54">
        <v>2118</v>
      </c>
      <c r="L27" s="78">
        <f t="shared" si="6"/>
        <v>6350</v>
      </c>
      <c r="M27" s="54">
        <v>2118</v>
      </c>
      <c r="N27" s="54">
        <v>2116</v>
      </c>
      <c r="O27" s="55">
        <v>2118</v>
      </c>
      <c r="P27" s="56">
        <f t="shared" si="7"/>
        <v>6352</v>
      </c>
      <c r="Q27" s="54">
        <v>2116</v>
      </c>
      <c r="R27" s="54">
        <v>2116</v>
      </c>
      <c r="S27" s="55">
        <v>2118</v>
      </c>
      <c r="T27" s="57">
        <f t="shared" si="8"/>
        <v>6350</v>
      </c>
      <c r="U27" s="55">
        <f t="shared" si="9"/>
        <v>25400</v>
      </c>
    </row>
    <row r="28" spans="1:21" ht="27" customHeight="1">
      <c r="A28" s="125"/>
      <c r="B28" s="142"/>
      <c r="C28" s="117"/>
      <c r="D28" s="34" t="s">
        <v>135</v>
      </c>
      <c r="E28" s="54">
        <v>2150</v>
      </c>
      <c r="F28" s="54">
        <v>1536</v>
      </c>
      <c r="G28" s="54">
        <v>1600</v>
      </c>
      <c r="H28" s="77">
        <f t="shared" si="5"/>
        <v>5286</v>
      </c>
      <c r="I28" s="54">
        <v>1534</v>
      </c>
      <c r="J28" s="54">
        <v>1503</v>
      </c>
      <c r="K28" s="54">
        <v>4018</v>
      </c>
      <c r="L28" s="78">
        <f t="shared" si="6"/>
        <v>7055</v>
      </c>
      <c r="M28" s="54">
        <v>4412</v>
      </c>
      <c r="N28" s="54">
        <v>5301</v>
      </c>
      <c r="O28" s="55">
        <v>4690</v>
      </c>
      <c r="P28" s="56">
        <f t="shared" si="7"/>
        <v>14403</v>
      </c>
      <c r="Q28" s="54">
        <v>4550</v>
      </c>
      <c r="R28" s="54">
        <v>4300</v>
      </c>
      <c r="S28" s="55">
        <v>2100</v>
      </c>
      <c r="T28" s="57">
        <f t="shared" si="8"/>
        <v>10950</v>
      </c>
      <c r="U28" s="55">
        <f t="shared" si="9"/>
        <v>37694</v>
      </c>
    </row>
    <row r="29" spans="1:21" ht="27" customHeight="1">
      <c r="A29" s="121" t="s">
        <v>167</v>
      </c>
      <c r="B29" s="122" t="s">
        <v>258</v>
      </c>
      <c r="C29" s="117" t="s">
        <v>259</v>
      </c>
      <c r="D29" s="34" t="s">
        <v>17</v>
      </c>
      <c r="E29" s="54">
        <v>12</v>
      </c>
      <c r="F29" s="54">
        <v>12</v>
      </c>
      <c r="G29" s="54">
        <v>13</v>
      </c>
      <c r="H29" s="77">
        <f t="shared" si="5"/>
        <v>37</v>
      </c>
      <c r="I29" s="54">
        <v>12</v>
      </c>
      <c r="J29" s="54">
        <v>12</v>
      </c>
      <c r="K29" s="54">
        <v>13</v>
      </c>
      <c r="L29" s="78">
        <f t="shared" si="6"/>
        <v>37</v>
      </c>
      <c r="M29" s="54">
        <v>12</v>
      </c>
      <c r="N29" s="54">
        <v>12</v>
      </c>
      <c r="O29" s="55">
        <v>13</v>
      </c>
      <c r="P29" s="56">
        <f t="shared" si="7"/>
        <v>37</v>
      </c>
      <c r="Q29" s="54">
        <v>12</v>
      </c>
      <c r="R29" s="54">
        <v>12</v>
      </c>
      <c r="S29" s="55">
        <v>13</v>
      </c>
      <c r="T29" s="57">
        <f t="shared" si="8"/>
        <v>37</v>
      </c>
      <c r="U29" s="55">
        <f t="shared" si="9"/>
        <v>148</v>
      </c>
    </row>
    <row r="30" spans="1:21" ht="27" customHeight="1">
      <c r="A30" s="125"/>
      <c r="B30" s="142"/>
      <c r="C30" s="117"/>
      <c r="D30" s="34" t="s">
        <v>135</v>
      </c>
      <c r="E30" s="54">
        <v>7</v>
      </c>
      <c r="F30" s="54">
        <v>4</v>
      </c>
      <c r="G30" s="54">
        <v>4</v>
      </c>
      <c r="H30" s="77">
        <f t="shared" si="5"/>
        <v>15</v>
      </c>
      <c r="I30" s="54">
        <v>8</v>
      </c>
      <c r="J30" s="54">
        <v>9</v>
      </c>
      <c r="K30" s="54">
        <v>7</v>
      </c>
      <c r="L30" s="78">
        <f t="shared" si="6"/>
        <v>24</v>
      </c>
      <c r="M30" s="54">
        <v>9</v>
      </c>
      <c r="N30" s="54">
        <v>7</v>
      </c>
      <c r="O30" s="55">
        <v>10</v>
      </c>
      <c r="P30" s="56">
        <f t="shared" si="7"/>
        <v>26</v>
      </c>
      <c r="Q30" s="54">
        <v>6</v>
      </c>
      <c r="R30" s="54">
        <v>10</v>
      </c>
      <c r="S30" s="55">
        <v>10</v>
      </c>
      <c r="T30" s="57">
        <f t="shared" si="8"/>
        <v>26</v>
      </c>
      <c r="U30" s="55">
        <f t="shared" si="9"/>
        <v>91</v>
      </c>
    </row>
    <row r="31" spans="1:21" ht="27" customHeight="1">
      <c r="A31" s="121" t="s">
        <v>167</v>
      </c>
      <c r="B31" s="122" t="s">
        <v>260</v>
      </c>
      <c r="C31" s="117" t="s">
        <v>260</v>
      </c>
      <c r="D31" s="34" t="s">
        <v>17</v>
      </c>
      <c r="E31" s="54">
        <v>10</v>
      </c>
      <c r="F31" s="54">
        <v>10</v>
      </c>
      <c r="G31" s="54">
        <v>10</v>
      </c>
      <c r="H31" s="77">
        <f t="shared" si="5"/>
        <v>30</v>
      </c>
      <c r="I31" s="54">
        <v>10</v>
      </c>
      <c r="J31" s="54">
        <v>10</v>
      </c>
      <c r="K31" s="54">
        <v>10</v>
      </c>
      <c r="L31" s="78">
        <f t="shared" si="6"/>
        <v>30</v>
      </c>
      <c r="M31" s="54">
        <v>10</v>
      </c>
      <c r="N31" s="54">
        <v>10</v>
      </c>
      <c r="O31" s="55">
        <v>10</v>
      </c>
      <c r="P31" s="56">
        <f t="shared" si="7"/>
        <v>30</v>
      </c>
      <c r="Q31" s="54">
        <v>10</v>
      </c>
      <c r="R31" s="54">
        <v>10</v>
      </c>
      <c r="S31" s="55">
        <v>10</v>
      </c>
      <c r="T31" s="57">
        <f t="shared" si="8"/>
        <v>30</v>
      </c>
      <c r="U31" s="55">
        <f t="shared" si="9"/>
        <v>120</v>
      </c>
    </row>
    <row r="32" spans="1:21" ht="27" customHeight="1">
      <c r="A32" s="125"/>
      <c r="B32" s="142"/>
      <c r="C32" s="117"/>
      <c r="D32" s="34" t="s">
        <v>135</v>
      </c>
      <c r="E32" s="54">
        <v>9</v>
      </c>
      <c r="F32" s="54">
        <v>0</v>
      </c>
      <c r="G32" s="54">
        <v>0</v>
      </c>
      <c r="H32" s="77">
        <f t="shared" si="5"/>
        <v>9</v>
      </c>
      <c r="I32" s="54">
        <v>4</v>
      </c>
      <c r="J32" s="54">
        <v>0</v>
      </c>
      <c r="K32" s="54">
        <v>0</v>
      </c>
      <c r="L32" s="78">
        <f t="shared" si="6"/>
        <v>4</v>
      </c>
      <c r="M32" s="54">
        <v>12</v>
      </c>
      <c r="N32" s="54">
        <v>10</v>
      </c>
      <c r="O32" s="55">
        <v>0</v>
      </c>
      <c r="P32" s="56">
        <f t="shared" si="7"/>
        <v>22</v>
      </c>
      <c r="Q32" s="54">
        <v>0</v>
      </c>
      <c r="R32" s="54">
        <v>0</v>
      </c>
      <c r="S32" s="55">
        <v>10</v>
      </c>
      <c r="T32" s="57">
        <f t="shared" si="8"/>
        <v>10</v>
      </c>
      <c r="U32" s="55">
        <f t="shared" si="9"/>
        <v>45</v>
      </c>
    </row>
    <row r="33" spans="1:21" ht="27" customHeight="1">
      <c r="A33" s="121" t="s">
        <v>167</v>
      </c>
      <c r="B33" s="122" t="s">
        <v>317</v>
      </c>
      <c r="C33" s="117" t="s">
        <v>318</v>
      </c>
      <c r="D33" s="34" t="s">
        <v>17</v>
      </c>
      <c r="E33" s="54">
        <v>68</v>
      </c>
      <c r="F33" s="54">
        <v>68</v>
      </c>
      <c r="G33" s="54">
        <v>69</v>
      </c>
      <c r="H33" s="77">
        <f t="shared" si="5"/>
        <v>205</v>
      </c>
      <c r="I33" s="54">
        <v>68</v>
      </c>
      <c r="J33" s="54">
        <v>68</v>
      </c>
      <c r="K33" s="54">
        <v>69</v>
      </c>
      <c r="L33" s="78">
        <f t="shared" si="6"/>
        <v>205</v>
      </c>
      <c r="M33" s="54">
        <v>68</v>
      </c>
      <c r="N33" s="54">
        <v>68</v>
      </c>
      <c r="O33" s="55">
        <v>69</v>
      </c>
      <c r="P33" s="56">
        <f t="shared" si="7"/>
        <v>205</v>
      </c>
      <c r="Q33" s="54">
        <v>68</v>
      </c>
      <c r="R33" s="54">
        <v>68</v>
      </c>
      <c r="S33" s="55">
        <v>69</v>
      </c>
      <c r="T33" s="57">
        <f t="shared" si="8"/>
        <v>205</v>
      </c>
      <c r="U33" s="55">
        <f t="shared" si="9"/>
        <v>820</v>
      </c>
    </row>
    <row r="34" spans="1:21" ht="27" customHeight="1">
      <c r="A34" s="125"/>
      <c r="B34" s="142"/>
      <c r="C34" s="117"/>
      <c r="D34" s="34" t="s">
        <v>135</v>
      </c>
      <c r="E34" s="54">
        <v>53</v>
      </c>
      <c r="F34" s="54">
        <v>16</v>
      </c>
      <c r="G34" s="54">
        <v>20</v>
      </c>
      <c r="H34" s="77">
        <f t="shared" si="5"/>
        <v>89</v>
      </c>
      <c r="I34" s="54">
        <v>49</v>
      </c>
      <c r="J34" s="54">
        <v>49</v>
      </c>
      <c r="K34" s="54">
        <v>68</v>
      </c>
      <c r="L34" s="78">
        <f t="shared" si="6"/>
        <v>166</v>
      </c>
      <c r="M34" s="54">
        <v>73</v>
      </c>
      <c r="N34" s="54">
        <v>78</v>
      </c>
      <c r="O34" s="55">
        <v>96</v>
      </c>
      <c r="P34" s="56">
        <f t="shared" si="7"/>
        <v>247</v>
      </c>
      <c r="Q34" s="54">
        <v>110</v>
      </c>
      <c r="R34" s="54">
        <v>130</v>
      </c>
      <c r="S34" s="55">
        <v>90</v>
      </c>
      <c r="T34" s="57">
        <f t="shared" si="8"/>
        <v>330</v>
      </c>
      <c r="U34" s="55">
        <f t="shared" si="9"/>
        <v>832</v>
      </c>
    </row>
    <row r="35" spans="1:21" ht="27" customHeight="1">
      <c r="A35" s="121" t="s">
        <v>247</v>
      </c>
      <c r="B35" s="122" t="s">
        <v>166</v>
      </c>
      <c r="C35" s="117" t="s">
        <v>319</v>
      </c>
      <c r="D35" s="34" t="s">
        <v>17</v>
      </c>
      <c r="E35" s="54">
        <v>1</v>
      </c>
      <c r="F35" s="54">
        <v>0</v>
      </c>
      <c r="G35" s="54">
        <v>1</v>
      </c>
      <c r="H35" s="77">
        <f t="shared" si="5"/>
        <v>2</v>
      </c>
      <c r="I35" s="54">
        <v>0</v>
      </c>
      <c r="J35" s="54">
        <v>0</v>
      </c>
      <c r="K35" s="54">
        <v>1</v>
      </c>
      <c r="L35" s="78">
        <f t="shared" si="6"/>
        <v>1</v>
      </c>
      <c r="M35" s="54">
        <v>0</v>
      </c>
      <c r="N35" s="54">
        <v>0</v>
      </c>
      <c r="O35" s="55">
        <v>1</v>
      </c>
      <c r="P35" s="56">
        <f t="shared" si="7"/>
        <v>1</v>
      </c>
      <c r="Q35" s="54">
        <v>0</v>
      </c>
      <c r="R35" s="54">
        <v>0</v>
      </c>
      <c r="S35" s="55">
        <v>1</v>
      </c>
      <c r="T35" s="57">
        <v>1</v>
      </c>
      <c r="U35" s="55">
        <f t="shared" si="9"/>
        <v>5</v>
      </c>
    </row>
    <row r="36" spans="1:21" ht="27" customHeight="1">
      <c r="A36" s="125"/>
      <c r="B36" s="142"/>
      <c r="C36" s="117"/>
      <c r="D36" s="34" t="s">
        <v>135</v>
      </c>
      <c r="E36" s="54">
        <v>1</v>
      </c>
      <c r="F36" s="54">
        <v>0</v>
      </c>
      <c r="G36" s="54">
        <v>1</v>
      </c>
      <c r="H36" s="77">
        <f t="shared" si="5"/>
        <v>2</v>
      </c>
      <c r="I36" s="54">
        <v>0</v>
      </c>
      <c r="J36" s="54">
        <v>0</v>
      </c>
      <c r="K36" s="54">
        <v>1</v>
      </c>
      <c r="L36" s="78">
        <f t="shared" si="6"/>
        <v>1</v>
      </c>
      <c r="M36" s="54">
        <v>0</v>
      </c>
      <c r="N36" s="54">
        <v>0</v>
      </c>
      <c r="O36" s="55">
        <v>1</v>
      </c>
      <c r="P36" s="56">
        <f t="shared" si="7"/>
        <v>1</v>
      </c>
      <c r="Q36" s="54">
        <v>0</v>
      </c>
      <c r="R36" s="54">
        <v>0</v>
      </c>
      <c r="S36" s="55">
        <v>1</v>
      </c>
      <c r="T36" s="57">
        <f t="shared" si="8"/>
        <v>1</v>
      </c>
      <c r="U36" s="55">
        <f t="shared" si="9"/>
        <v>5</v>
      </c>
    </row>
    <row r="37" spans="1:21" ht="27" customHeight="1">
      <c r="A37" s="121" t="s">
        <v>247</v>
      </c>
      <c r="B37" s="122" t="s">
        <v>254</v>
      </c>
      <c r="C37" s="117" t="s">
        <v>248</v>
      </c>
      <c r="D37" s="34" t="s">
        <v>17</v>
      </c>
      <c r="E37" s="54">
        <v>0</v>
      </c>
      <c r="F37" s="54">
        <v>0</v>
      </c>
      <c r="G37" s="54">
        <v>0</v>
      </c>
      <c r="H37" s="77">
        <f t="shared" si="5"/>
        <v>0</v>
      </c>
      <c r="I37" s="54">
        <v>0</v>
      </c>
      <c r="J37" s="54">
        <v>0</v>
      </c>
      <c r="K37" s="54">
        <v>0</v>
      </c>
      <c r="L37" s="78">
        <f t="shared" si="6"/>
        <v>0</v>
      </c>
      <c r="M37" s="54">
        <v>1</v>
      </c>
      <c r="N37" s="54">
        <v>0</v>
      </c>
      <c r="O37" s="55">
        <v>0</v>
      </c>
      <c r="P37" s="56">
        <f t="shared" si="7"/>
        <v>1</v>
      </c>
      <c r="Q37" s="54">
        <v>0</v>
      </c>
      <c r="R37" s="54">
        <v>0</v>
      </c>
      <c r="S37" s="55">
        <v>0</v>
      </c>
      <c r="T37" s="57">
        <f t="shared" si="8"/>
        <v>0</v>
      </c>
      <c r="U37" s="55">
        <f t="shared" si="9"/>
        <v>1</v>
      </c>
    </row>
    <row r="38" spans="1:21" ht="27" customHeight="1">
      <c r="A38" s="125"/>
      <c r="B38" s="142"/>
      <c r="C38" s="117"/>
      <c r="D38" s="34" t="s">
        <v>135</v>
      </c>
      <c r="E38" s="54">
        <v>0</v>
      </c>
      <c r="F38" s="54">
        <v>0</v>
      </c>
      <c r="G38" s="54">
        <v>0</v>
      </c>
      <c r="H38" s="77">
        <f t="shared" si="5"/>
        <v>0</v>
      </c>
      <c r="I38" s="54">
        <v>0</v>
      </c>
      <c r="J38" s="54">
        <v>0</v>
      </c>
      <c r="K38" s="54">
        <v>0</v>
      </c>
      <c r="L38" s="78">
        <f t="shared" si="6"/>
        <v>0</v>
      </c>
      <c r="M38" s="54">
        <v>0</v>
      </c>
      <c r="N38" s="54">
        <v>0</v>
      </c>
      <c r="O38" s="55">
        <v>0</v>
      </c>
      <c r="P38" s="56">
        <f t="shared" si="7"/>
        <v>0</v>
      </c>
      <c r="Q38" s="54">
        <v>0</v>
      </c>
      <c r="R38" s="54">
        <v>1</v>
      </c>
      <c r="S38" s="55">
        <v>0</v>
      </c>
      <c r="T38" s="57">
        <f t="shared" si="8"/>
        <v>1</v>
      </c>
      <c r="U38" s="55">
        <f t="shared" si="9"/>
        <v>1</v>
      </c>
    </row>
    <row r="39" spans="1:21" ht="27" customHeight="1">
      <c r="A39" s="121" t="s">
        <v>247</v>
      </c>
      <c r="B39" s="122" t="s">
        <v>254</v>
      </c>
      <c r="C39" s="117" t="s">
        <v>270</v>
      </c>
      <c r="D39" s="34" t="s">
        <v>17</v>
      </c>
      <c r="E39" s="54">
        <v>0</v>
      </c>
      <c r="F39" s="54">
        <v>0</v>
      </c>
      <c r="G39" s="54">
        <v>0</v>
      </c>
      <c r="H39" s="77">
        <f>SUM(E39:G39)</f>
        <v>0</v>
      </c>
      <c r="I39" s="54">
        <v>100</v>
      </c>
      <c r="J39" s="54">
        <v>150</v>
      </c>
      <c r="K39" s="54">
        <v>100</v>
      </c>
      <c r="L39" s="78">
        <f>SUM(I39:K39)</f>
        <v>350</v>
      </c>
      <c r="M39" s="54">
        <v>100</v>
      </c>
      <c r="N39" s="54">
        <v>150</v>
      </c>
      <c r="O39" s="54">
        <v>100</v>
      </c>
      <c r="P39" s="56">
        <f>SUM(M39:O39)</f>
        <v>350</v>
      </c>
      <c r="Q39" s="54">
        <v>0</v>
      </c>
      <c r="R39" s="54">
        <v>0</v>
      </c>
      <c r="S39" s="54">
        <v>0</v>
      </c>
      <c r="T39" s="57">
        <f>SUM(Q39:S39)</f>
        <v>0</v>
      </c>
      <c r="U39" s="55">
        <f>H39+L39+P39+T39</f>
        <v>700</v>
      </c>
    </row>
    <row r="40" spans="1:21" ht="27" customHeight="1">
      <c r="A40" s="125"/>
      <c r="B40" s="142"/>
      <c r="C40" s="117"/>
      <c r="D40" s="34" t="s">
        <v>135</v>
      </c>
      <c r="E40" s="54">
        <v>0</v>
      </c>
      <c r="F40" s="54">
        <v>0</v>
      </c>
      <c r="G40" s="54">
        <v>0</v>
      </c>
      <c r="H40" s="77">
        <f t="shared" ref="H40:H50" si="14">SUM(E40:G40)</f>
        <v>0</v>
      </c>
      <c r="I40" s="54">
        <v>0</v>
      </c>
      <c r="J40" s="54">
        <v>0</v>
      </c>
      <c r="K40" s="54">
        <v>0</v>
      </c>
      <c r="L40" s="78">
        <f t="shared" ref="L40:L50" si="15">SUM(I40:K40)</f>
        <v>0</v>
      </c>
      <c r="M40" s="54">
        <v>0</v>
      </c>
      <c r="N40" s="54">
        <v>0</v>
      </c>
      <c r="O40" s="54">
        <v>600</v>
      </c>
      <c r="P40" s="56">
        <f t="shared" ref="P40:P50" si="16">SUM(M40:O40)</f>
        <v>600</v>
      </c>
      <c r="Q40" s="54">
        <v>100</v>
      </c>
      <c r="R40" s="54">
        <v>0</v>
      </c>
      <c r="S40" s="54">
        <v>0</v>
      </c>
      <c r="T40" s="57">
        <f t="shared" ref="T40:T50" si="17">SUM(Q40:S40)</f>
        <v>100</v>
      </c>
      <c r="U40" s="55">
        <f t="shared" ref="U40:U50" si="18">H40+L40+P40+T40</f>
        <v>700</v>
      </c>
    </row>
    <row r="41" spans="1:21" ht="27" customHeight="1">
      <c r="A41" s="121" t="s">
        <v>247</v>
      </c>
      <c r="B41" s="122" t="s">
        <v>254</v>
      </c>
      <c r="C41" s="117" t="s">
        <v>271</v>
      </c>
      <c r="D41" s="34" t="s">
        <v>17</v>
      </c>
      <c r="E41" s="65">
        <v>625</v>
      </c>
      <c r="F41" s="65">
        <v>625</v>
      </c>
      <c r="G41" s="65">
        <v>625</v>
      </c>
      <c r="H41" s="77">
        <f t="shared" si="14"/>
        <v>1875</v>
      </c>
      <c r="I41" s="65">
        <v>625</v>
      </c>
      <c r="J41" s="65">
        <v>625</v>
      </c>
      <c r="K41" s="65">
        <v>625</v>
      </c>
      <c r="L41" s="78">
        <f t="shared" si="15"/>
        <v>1875</v>
      </c>
      <c r="M41" s="65">
        <v>625</v>
      </c>
      <c r="N41" s="65">
        <v>625</v>
      </c>
      <c r="O41" s="65">
        <v>625</v>
      </c>
      <c r="P41" s="56">
        <f t="shared" si="16"/>
        <v>1875</v>
      </c>
      <c r="Q41" s="65">
        <v>625</v>
      </c>
      <c r="R41" s="65">
        <v>625</v>
      </c>
      <c r="S41" s="65">
        <v>625</v>
      </c>
      <c r="T41" s="57">
        <f t="shared" si="17"/>
        <v>1875</v>
      </c>
      <c r="U41" s="55">
        <f t="shared" si="18"/>
        <v>7500</v>
      </c>
    </row>
    <row r="42" spans="1:21" ht="27" customHeight="1">
      <c r="A42" s="125"/>
      <c r="B42" s="142"/>
      <c r="C42" s="117"/>
      <c r="D42" s="34" t="s">
        <v>135</v>
      </c>
      <c r="E42" s="65">
        <v>866</v>
      </c>
      <c r="F42" s="65">
        <v>531</v>
      </c>
      <c r="G42" s="65">
        <v>500</v>
      </c>
      <c r="H42" s="77">
        <f t="shared" si="14"/>
        <v>1897</v>
      </c>
      <c r="I42" s="65">
        <v>120</v>
      </c>
      <c r="J42" s="65">
        <v>380</v>
      </c>
      <c r="K42" s="65">
        <v>400</v>
      </c>
      <c r="L42" s="78">
        <f t="shared" si="15"/>
        <v>900</v>
      </c>
      <c r="M42" s="65">
        <v>500</v>
      </c>
      <c r="N42" s="65">
        <v>489</v>
      </c>
      <c r="O42" s="45">
        <v>400</v>
      </c>
      <c r="P42" s="56">
        <f t="shared" si="16"/>
        <v>1389</v>
      </c>
      <c r="Q42" s="45">
        <v>625</v>
      </c>
      <c r="R42" s="87">
        <v>452</v>
      </c>
      <c r="S42" s="65">
        <v>300</v>
      </c>
      <c r="T42" s="57">
        <f t="shared" si="17"/>
        <v>1377</v>
      </c>
      <c r="U42" s="55">
        <f t="shared" si="18"/>
        <v>5563</v>
      </c>
    </row>
    <row r="43" spans="1:21" ht="27" customHeight="1">
      <c r="A43" s="121" t="s">
        <v>247</v>
      </c>
      <c r="B43" s="122" t="s">
        <v>254</v>
      </c>
      <c r="C43" s="117" t="s">
        <v>272</v>
      </c>
      <c r="D43" s="34" t="s">
        <v>17</v>
      </c>
      <c r="E43" s="54">
        <v>1</v>
      </c>
      <c r="F43" s="54">
        <v>0</v>
      </c>
      <c r="G43" s="54">
        <v>0</v>
      </c>
      <c r="H43" s="77">
        <f t="shared" si="14"/>
        <v>1</v>
      </c>
      <c r="I43" s="54">
        <v>0</v>
      </c>
      <c r="J43" s="54">
        <v>0</v>
      </c>
      <c r="K43" s="54">
        <v>0</v>
      </c>
      <c r="L43" s="78">
        <f t="shared" si="15"/>
        <v>0</v>
      </c>
      <c r="M43" s="54">
        <v>0</v>
      </c>
      <c r="N43" s="54">
        <v>0</v>
      </c>
      <c r="O43" s="54">
        <v>0</v>
      </c>
      <c r="P43" s="56">
        <f t="shared" si="16"/>
        <v>0</v>
      </c>
      <c r="Q43" s="54">
        <v>0</v>
      </c>
      <c r="R43" s="54">
        <v>0</v>
      </c>
      <c r="S43" s="54">
        <v>0</v>
      </c>
      <c r="T43" s="57">
        <f t="shared" si="17"/>
        <v>0</v>
      </c>
      <c r="U43" s="55">
        <f t="shared" si="18"/>
        <v>1</v>
      </c>
    </row>
    <row r="44" spans="1:21" ht="27" customHeight="1">
      <c r="A44" s="125"/>
      <c r="B44" s="142"/>
      <c r="C44" s="117"/>
      <c r="D44" s="34" t="s">
        <v>135</v>
      </c>
      <c r="E44" s="54">
        <v>0</v>
      </c>
      <c r="F44" s="54">
        <v>0</v>
      </c>
      <c r="G44" s="54">
        <v>0</v>
      </c>
      <c r="H44" s="77">
        <f t="shared" si="14"/>
        <v>0</v>
      </c>
      <c r="I44" s="54">
        <v>0</v>
      </c>
      <c r="J44" s="54">
        <v>0</v>
      </c>
      <c r="K44" s="54">
        <v>0</v>
      </c>
      <c r="L44" s="78">
        <f t="shared" si="15"/>
        <v>0</v>
      </c>
      <c r="M44" s="54">
        <v>0</v>
      </c>
      <c r="N44" s="54">
        <v>0</v>
      </c>
      <c r="O44" s="54">
        <v>0</v>
      </c>
      <c r="P44" s="56">
        <f t="shared" si="16"/>
        <v>0</v>
      </c>
      <c r="Q44" s="54">
        <v>26</v>
      </c>
      <c r="R44" s="54">
        <v>0</v>
      </c>
      <c r="S44" s="54">
        <v>0</v>
      </c>
      <c r="T44" s="57">
        <f t="shared" si="17"/>
        <v>26</v>
      </c>
      <c r="U44" s="55">
        <f t="shared" si="18"/>
        <v>26</v>
      </c>
    </row>
    <row r="45" spans="1:21" ht="27" customHeight="1">
      <c r="A45" s="121" t="s">
        <v>247</v>
      </c>
      <c r="B45" s="122" t="s">
        <v>254</v>
      </c>
      <c r="C45" s="117" t="s">
        <v>273</v>
      </c>
      <c r="D45" s="34" t="s">
        <v>17</v>
      </c>
      <c r="E45" s="54">
        <v>0</v>
      </c>
      <c r="F45" s="54">
        <v>0</v>
      </c>
      <c r="G45" s="54">
        <v>1</v>
      </c>
      <c r="H45" s="77">
        <f t="shared" si="14"/>
        <v>1</v>
      </c>
      <c r="I45" s="54">
        <v>0</v>
      </c>
      <c r="J45" s="54">
        <v>0</v>
      </c>
      <c r="K45" s="54">
        <v>0</v>
      </c>
      <c r="L45" s="78">
        <f t="shared" si="15"/>
        <v>0</v>
      </c>
      <c r="M45" s="54">
        <v>0</v>
      </c>
      <c r="N45" s="54">
        <v>0</v>
      </c>
      <c r="O45" s="54">
        <v>1</v>
      </c>
      <c r="P45" s="56">
        <f t="shared" si="16"/>
        <v>1</v>
      </c>
      <c r="Q45" s="54">
        <v>0</v>
      </c>
      <c r="R45" s="54">
        <v>0</v>
      </c>
      <c r="S45" s="54">
        <v>0</v>
      </c>
      <c r="T45" s="57">
        <f t="shared" si="17"/>
        <v>0</v>
      </c>
      <c r="U45" s="55">
        <f t="shared" si="18"/>
        <v>2</v>
      </c>
    </row>
    <row r="46" spans="1:21" ht="27" customHeight="1">
      <c r="A46" s="125"/>
      <c r="B46" s="142"/>
      <c r="C46" s="117"/>
      <c r="D46" s="34" t="s">
        <v>135</v>
      </c>
      <c r="E46" s="54">
        <v>0</v>
      </c>
      <c r="F46" s="54">
        <v>0</v>
      </c>
      <c r="G46" s="54">
        <v>1</v>
      </c>
      <c r="H46" s="77">
        <f t="shared" si="14"/>
        <v>1</v>
      </c>
      <c r="I46" s="54">
        <v>0</v>
      </c>
      <c r="J46" s="54">
        <v>0</v>
      </c>
      <c r="K46" s="54">
        <v>0</v>
      </c>
      <c r="L46" s="78">
        <f t="shared" si="15"/>
        <v>0</v>
      </c>
      <c r="M46" s="54">
        <v>0</v>
      </c>
      <c r="N46" s="54">
        <v>0</v>
      </c>
      <c r="O46" s="54">
        <v>0</v>
      </c>
      <c r="P46" s="56">
        <f t="shared" si="16"/>
        <v>0</v>
      </c>
      <c r="Q46" s="54">
        <v>0</v>
      </c>
      <c r="R46" s="54">
        <v>1</v>
      </c>
      <c r="S46" s="54">
        <v>0</v>
      </c>
      <c r="T46" s="57">
        <f t="shared" si="17"/>
        <v>1</v>
      </c>
      <c r="U46" s="55">
        <f t="shared" si="18"/>
        <v>2</v>
      </c>
    </row>
    <row r="47" spans="1:21" ht="27" customHeight="1">
      <c r="A47" s="121" t="s">
        <v>247</v>
      </c>
      <c r="B47" s="122" t="s">
        <v>254</v>
      </c>
      <c r="C47" s="117" t="s">
        <v>289</v>
      </c>
      <c r="D47" s="34" t="s">
        <v>17</v>
      </c>
      <c r="E47" s="54">
        <v>0</v>
      </c>
      <c r="F47" s="54">
        <v>0</v>
      </c>
      <c r="G47" s="54">
        <v>0</v>
      </c>
      <c r="H47" s="77">
        <f t="shared" si="14"/>
        <v>0</v>
      </c>
      <c r="I47" s="54">
        <v>0</v>
      </c>
      <c r="J47" s="54">
        <v>0</v>
      </c>
      <c r="K47" s="54">
        <v>1</v>
      </c>
      <c r="L47" s="78">
        <f t="shared" si="15"/>
        <v>1</v>
      </c>
      <c r="M47" s="54">
        <v>0</v>
      </c>
      <c r="N47" s="54">
        <v>0</v>
      </c>
      <c r="O47" s="54">
        <v>0</v>
      </c>
      <c r="P47" s="56">
        <f t="shared" si="16"/>
        <v>0</v>
      </c>
      <c r="Q47" s="54">
        <v>0</v>
      </c>
      <c r="R47" s="54">
        <v>0</v>
      </c>
      <c r="S47" s="54">
        <v>1</v>
      </c>
      <c r="T47" s="57">
        <f t="shared" si="17"/>
        <v>1</v>
      </c>
      <c r="U47" s="55">
        <f t="shared" si="18"/>
        <v>2</v>
      </c>
    </row>
    <row r="48" spans="1:21" ht="27" customHeight="1">
      <c r="A48" s="125"/>
      <c r="B48" s="142"/>
      <c r="C48" s="117"/>
      <c r="D48" s="34" t="s">
        <v>135</v>
      </c>
      <c r="E48" s="54">
        <v>0</v>
      </c>
      <c r="F48" s="54">
        <v>0</v>
      </c>
      <c r="G48" s="54">
        <v>0</v>
      </c>
      <c r="H48" s="77">
        <f t="shared" si="14"/>
        <v>0</v>
      </c>
      <c r="I48" s="54">
        <v>0</v>
      </c>
      <c r="J48" s="54">
        <v>0</v>
      </c>
      <c r="K48" s="54">
        <v>0</v>
      </c>
      <c r="L48" s="78">
        <f t="shared" si="15"/>
        <v>0</v>
      </c>
      <c r="M48" s="54">
        <v>0</v>
      </c>
      <c r="N48" s="54">
        <v>0</v>
      </c>
      <c r="O48" s="54">
        <v>0</v>
      </c>
      <c r="P48" s="56">
        <f t="shared" si="16"/>
        <v>0</v>
      </c>
      <c r="Q48" s="54">
        <v>0</v>
      </c>
      <c r="R48" s="54">
        <v>0</v>
      </c>
      <c r="S48" s="54">
        <v>1</v>
      </c>
      <c r="T48" s="57">
        <f t="shared" si="17"/>
        <v>1</v>
      </c>
      <c r="U48" s="55">
        <f t="shared" si="18"/>
        <v>1</v>
      </c>
    </row>
    <row r="49" spans="1:21" ht="27" customHeight="1">
      <c r="A49" s="121" t="s">
        <v>247</v>
      </c>
      <c r="B49" s="122" t="s">
        <v>254</v>
      </c>
      <c r="C49" s="117" t="s">
        <v>274</v>
      </c>
      <c r="D49" s="34" t="s">
        <v>17</v>
      </c>
      <c r="E49" s="54">
        <v>0</v>
      </c>
      <c r="F49" s="54">
        <v>0</v>
      </c>
      <c r="G49" s="54">
        <v>0</v>
      </c>
      <c r="H49" s="77">
        <f t="shared" si="14"/>
        <v>0</v>
      </c>
      <c r="I49" s="54">
        <v>0</v>
      </c>
      <c r="J49" s="54">
        <v>0</v>
      </c>
      <c r="K49" s="54">
        <v>0</v>
      </c>
      <c r="L49" s="78">
        <f t="shared" si="15"/>
        <v>0</v>
      </c>
      <c r="M49" s="54">
        <v>1</v>
      </c>
      <c r="N49" s="54">
        <v>0</v>
      </c>
      <c r="O49" s="54">
        <v>1</v>
      </c>
      <c r="P49" s="56">
        <f t="shared" si="16"/>
        <v>2</v>
      </c>
      <c r="Q49" s="54">
        <v>0</v>
      </c>
      <c r="R49" s="54">
        <v>0</v>
      </c>
      <c r="S49" s="54">
        <v>0</v>
      </c>
      <c r="T49" s="57">
        <f t="shared" si="17"/>
        <v>0</v>
      </c>
      <c r="U49" s="55">
        <f t="shared" si="18"/>
        <v>2</v>
      </c>
    </row>
    <row r="50" spans="1:21" ht="27" customHeight="1">
      <c r="A50" s="125"/>
      <c r="B50" s="142"/>
      <c r="C50" s="117"/>
      <c r="D50" s="34" t="s">
        <v>135</v>
      </c>
      <c r="E50" s="54">
        <v>0</v>
      </c>
      <c r="F50" s="54">
        <v>0</v>
      </c>
      <c r="G50" s="54">
        <v>0</v>
      </c>
      <c r="H50" s="77">
        <f t="shared" si="14"/>
        <v>0</v>
      </c>
      <c r="I50" s="54">
        <v>0</v>
      </c>
      <c r="J50" s="54">
        <v>0</v>
      </c>
      <c r="K50" s="54">
        <v>0</v>
      </c>
      <c r="L50" s="78">
        <f t="shared" si="15"/>
        <v>0</v>
      </c>
      <c r="M50" s="54">
        <v>0</v>
      </c>
      <c r="N50" s="54">
        <v>0</v>
      </c>
      <c r="O50" s="54">
        <v>0</v>
      </c>
      <c r="P50" s="56">
        <f t="shared" si="16"/>
        <v>0</v>
      </c>
      <c r="Q50" s="54">
        <v>0</v>
      </c>
      <c r="R50" s="54">
        <v>0</v>
      </c>
      <c r="S50" s="54">
        <v>0</v>
      </c>
      <c r="T50" s="57">
        <f t="shared" si="17"/>
        <v>0</v>
      </c>
      <c r="U50" s="55">
        <f t="shared" si="18"/>
        <v>0</v>
      </c>
    </row>
    <row r="51" spans="1:21" ht="27" customHeight="1">
      <c r="A51" s="121" t="s">
        <v>247</v>
      </c>
      <c r="B51" s="117" t="s">
        <v>249</v>
      </c>
      <c r="C51" s="147" t="s">
        <v>320</v>
      </c>
      <c r="D51" s="34" t="s">
        <v>17</v>
      </c>
      <c r="E51" s="54">
        <v>150</v>
      </c>
      <c r="F51" s="54">
        <v>0</v>
      </c>
      <c r="G51" s="54">
        <v>0</v>
      </c>
      <c r="H51" s="77">
        <f t="shared" si="5"/>
        <v>150</v>
      </c>
      <c r="I51" s="54">
        <v>150</v>
      </c>
      <c r="J51" s="54">
        <v>0</v>
      </c>
      <c r="K51" s="54">
        <v>0</v>
      </c>
      <c r="L51" s="78">
        <f t="shared" si="6"/>
        <v>150</v>
      </c>
      <c r="M51" s="54">
        <v>150</v>
      </c>
      <c r="N51" s="54">
        <v>0</v>
      </c>
      <c r="O51" s="55">
        <v>0</v>
      </c>
      <c r="P51" s="56">
        <f t="shared" si="7"/>
        <v>150</v>
      </c>
      <c r="Q51" s="54">
        <v>150</v>
      </c>
      <c r="R51" s="54">
        <v>0</v>
      </c>
      <c r="S51" s="54">
        <v>0</v>
      </c>
      <c r="T51" s="57">
        <f t="shared" si="8"/>
        <v>150</v>
      </c>
      <c r="U51" s="55">
        <f t="shared" si="9"/>
        <v>600</v>
      </c>
    </row>
    <row r="52" spans="1:21" ht="28.5">
      <c r="A52" s="125"/>
      <c r="B52" s="117"/>
      <c r="C52" s="147"/>
      <c r="D52" s="34" t="s">
        <v>135</v>
      </c>
      <c r="E52" s="54">
        <v>9</v>
      </c>
      <c r="F52" s="54">
        <v>1</v>
      </c>
      <c r="G52" s="54">
        <v>68</v>
      </c>
      <c r="H52" s="77">
        <f t="shared" si="5"/>
        <v>78</v>
      </c>
      <c r="I52" s="54">
        <f>I51-H52</f>
        <v>72</v>
      </c>
      <c r="J52" s="54">
        <v>0</v>
      </c>
      <c r="K52" s="54">
        <v>150</v>
      </c>
      <c r="L52" s="78">
        <f t="shared" si="6"/>
        <v>222</v>
      </c>
      <c r="M52" s="54">
        <v>150</v>
      </c>
      <c r="N52" s="54">
        <v>0</v>
      </c>
      <c r="O52" s="55">
        <v>0</v>
      </c>
      <c r="P52" s="56">
        <f t="shared" si="7"/>
        <v>150</v>
      </c>
      <c r="Q52" s="54">
        <v>150</v>
      </c>
      <c r="R52" s="54">
        <v>0</v>
      </c>
      <c r="S52" s="54">
        <v>0</v>
      </c>
      <c r="T52" s="57">
        <f t="shared" si="8"/>
        <v>150</v>
      </c>
      <c r="U52" s="55">
        <f t="shared" si="9"/>
        <v>600</v>
      </c>
    </row>
    <row r="53" spans="1:21" ht="28.5">
      <c r="A53" s="121" t="s">
        <v>247</v>
      </c>
      <c r="B53" s="117" t="s">
        <v>249</v>
      </c>
      <c r="C53" s="117" t="s">
        <v>292</v>
      </c>
      <c r="D53" s="34" t="s">
        <v>17</v>
      </c>
      <c r="E53" s="54">
        <v>1</v>
      </c>
      <c r="F53" s="54">
        <v>0</v>
      </c>
      <c r="G53" s="54">
        <v>0</v>
      </c>
      <c r="H53" s="77">
        <f t="shared" ref="H53:H56" si="19">SUM(E53:G53)</f>
        <v>1</v>
      </c>
      <c r="I53" s="54">
        <v>0</v>
      </c>
      <c r="J53" s="54">
        <v>0</v>
      </c>
      <c r="K53" s="54">
        <v>0</v>
      </c>
      <c r="L53" s="78">
        <f t="shared" ref="L53:L56" si="20">SUM(I53:K53)</f>
        <v>0</v>
      </c>
      <c r="M53" s="54">
        <v>0</v>
      </c>
      <c r="N53" s="54">
        <v>0</v>
      </c>
      <c r="O53" s="54">
        <v>0</v>
      </c>
      <c r="P53" s="56">
        <f t="shared" ref="P53:P56" si="21">SUM(M53:O53)</f>
        <v>0</v>
      </c>
      <c r="Q53" s="54">
        <v>0</v>
      </c>
      <c r="R53" s="54">
        <v>0</v>
      </c>
      <c r="S53" s="54">
        <v>0</v>
      </c>
      <c r="T53" s="57">
        <f t="shared" ref="T53:T56" si="22">SUM(Q53:S53)</f>
        <v>0</v>
      </c>
      <c r="U53" s="55">
        <f t="shared" ref="U53:U56" si="23">H53+L53+P53+T53</f>
        <v>1</v>
      </c>
    </row>
    <row r="54" spans="1:21" ht="28.5">
      <c r="A54" s="125"/>
      <c r="B54" s="117"/>
      <c r="C54" s="117"/>
      <c r="D54" s="34" t="s">
        <v>135</v>
      </c>
      <c r="E54" s="54">
        <v>1</v>
      </c>
      <c r="F54" s="54">
        <v>0</v>
      </c>
      <c r="G54" s="54">
        <v>0</v>
      </c>
      <c r="H54" s="77">
        <f t="shared" si="19"/>
        <v>1</v>
      </c>
      <c r="I54" s="54">
        <v>0</v>
      </c>
      <c r="J54" s="54">
        <v>0</v>
      </c>
      <c r="K54" s="54">
        <v>0</v>
      </c>
      <c r="L54" s="78">
        <f t="shared" si="20"/>
        <v>0</v>
      </c>
      <c r="M54" s="54">
        <v>0</v>
      </c>
      <c r="N54" s="54">
        <v>0</v>
      </c>
      <c r="O54" s="54">
        <v>0</v>
      </c>
      <c r="P54" s="56">
        <f t="shared" si="21"/>
        <v>0</v>
      </c>
      <c r="Q54" s="54">
        <v>0</v>
      </c>
      <c r="R54" s="54">
        <v>0</v>
      </c>
      <c r="S54" s="54">
        <v>1</v>
      </c>
      <c r="T54" s="57">
        <f t="shared" si="22"/>
        <v>1</v>
      </c>
      <c r="U54" s="55">
        <f t="shared" si="23"/>
        <v>2</v>
      </c>
    </row>
    <row r="55" spans="1:21" ht="28.5">
      <c r="A55" s="121" t="s">
        <v>247</v>
      </c>
      <c r="B55" s="117" t="s">
        <v>249</v>
      </c>
      <c r="C55" s="117" t="s">
        <v>293</v>
      </c>
      <c r="D55" s="34" t="s">
        <v>17</v>
      </c>
      <c r="E55" s="54">
        <v>2</v>
      </c>
      <c r="F55" s="54">
        <v>2</v>
      </c>
      <c r="G55" s="54">
        <v>2</v>
      </c>
      <c r="H55" s="77">
        <f t="shared" si="19"/>
        <v>6</v>
      </c>
      <c r="I55" s="54">
        <v>2</v>
      </c>
      <c r="J55" s="54">
        <v>2</v>
      </c>
      <c r="K55" s="54">
        <v>3</v>
      </c>
      <c r="L55" s="78">
        <f t="shared" si="20"/>
        <v>7</v>
      </c>
      <c r="M55" s="54">
        <v>2</v>
      </c>
      <c r="N55" s="54">
        <v>2</v>
      </c>
      <c r="O55" s="54">
        <v>2</v>
      </c>
      <c r="P55" s="56">
        <f t="shared" si="21"/>
        <v>6</v>
      </c>
      <c r="Q55" s="54">
        <v>2</v>
      </c>
      <c r="R55" s="54">
        <v>2</v>
      </c>
      <c r="S55" s="54">
        <v>2</v>
      </c>
      <c r="T55" s="57">
        <f t="shared" si="22"/>
        <v>6</v>
      </c>
      <c r="U55" s="55">
        <f t="shared" si="23"/>
        <v>25</v>
      </c>
    </row>
    <row r="56" spans="1:21" ht="28.5">
      <c r="A56" s="125"/>
      <c r="B56" s="117"/>
      <c r="C56" s="117"/>
      <c r="D56" s="34" t="s">
        <v>135</v>
      </c>
      <c r="E56" s="54">
        <v>9</v>
      </c>
      <c r="F56" s="54">
        <v>2</v>
      </c>
      <c r="G56" s="54">
        <v>2</v>
      </c>
      <c r="H56" s="77">
        <f t="shared" si="19"/>
        <v>13</v>
      </c>
      <c r="I56" s="54">
        <v>5</v>
      </c>
      <c r="J56" s="54">
        <v>6</v>
      </c>
      <c r="K56" s="54">
        <v>3</v>
      </c>
      <c r="L56" s="78">
        <f t="shared" si="20"/>
        <v>14</v>
      </c>
      <c r="M56" s="54">
        <v>1</v>
      </c>
      <c r="N56" s="54">
        <v>0</v>
      </c>
      <c r="O56" s="54">
        <v>1</v>
      </c>
      <c r="P56" s="56">
        <f t="shared" si="21"/>
        <v>2</v>
      </c>
      <c r="Q56" s="54">
        <v>2</v>
      </c>
      <c r="R56" s="55">
        <v>2</v>
      </c>
      <c r="S56" s="54">
        <v>3</v>
      </c>
      <c r="T56" s="57">
        <f t="shared" si="22"/>
        <v>7</v>
      </c>
      <c r="U56" s="55">
        <f t="shared" si="23"/>
        <v>36</v>
      </c>
    </row>
    <row r="57" spans="1:21" ht="27" customHeight="1">
      <c r="A57" s="118" t="s">
        <v>165</v>
      </c>
      <c r="B57" s="117" t="s">
        <v>250</v>
      </c>
      <c r="C57" s="117" t="s">
        <v>251</v>
      </c>
      <c r="D57" s="34" t="s">
        <v>17</v>
      </c>
      <c r="E57" s="54">
        <v>0</v>
      </c>
      <c r="F57" s="54">
        <v>0</v>
      </c>
      <c r="G57" s="54">
        <v>1</v>
      </c>
      <c r="H57" s="77">
        <f t="shared" ref="H57:H58" si="24">SUM(E57:G57)</f>
        <v>1</v>
      </c>
      <c r="I57" s="54">
        <v>0</v>
      </c>
      <c r="J57" s="54">
        <v>0</v>
      </c>
      <c r="K57" s="54">
        <v>1</v>
      </c>
      <c r="L57" s="78">
        <f t="shared" ref="L57:L58" si="25">SUM(I57:K57)</f>
        <v>1</v>
      </c>
      <c r="M57" s="54">
        <v>0</v>
      </c>
      <c r="N57" s="54">
        <v>0</v>
      </c>
      <c r="O57" s="55">
        <v>1</v>
      </c>
      <c r="P57" s="56">
        <f t="shared" ref="P57:P58" si="26">SUM(M57:O57)</f>
        <v>1</v>
      </c>
      <c r="Q57" s="54">
        <v>0</v>
      </c>
      <c r="R57" s="54">
        <v>0</v>
      </c>
      <c r="S57" s="54">
        <v>1</v>
      </c>
      <c r="T57" s="57">
        <f t="shared" ref="T57:T58" si="27">SUM(Q57:S57)</f>
        <v>1</v>
      </c>
      <c r="U57" s="55">
        <f t="shared" ref="U57:U58" si="28">H57+L57+P57+T57</f>
        <v>4</v>
      </c>
    </row>
    <row r="58" spans="1:21" ht="27" customHeight="1">
      <c r="A58" s="118"/>
      <c r="B58" s="117"/>
      <c r="C58" s="117"/>
      <c r="D58" s="34" t="s">
        <v>135</v>
      </c>
      <c r="E58" s="54">
        <v>0</v>
      </c>
      <c r="F58" s="54">
        <v>0</v>
      </c>
      <c r="G58" s="54">
        <v>1</v>
      </c>
      <c r="H58" s="77">
        <f t="shared" si="24"/>
        <v>1</v>
      </c>
      <c r="I58" s="54">
        <v>0</v>
      </c>
      <c r="J58" s="54">
        <v>0</v>
      </c>
      <c r="K58" s="54">
        <v>1</v>
      </c>
      <c r="L58" s="78">
        <f t="shared" si="25"/>
        <v>1</v>
      </c>
      <c r="M58" s="54">
        <v>0</v>
      </c>
      <c r="N58" s="54">
        <v>0</v>
      </c>
      <c r="O58" s="55">
        <v>1</v>
      </c>
      <c r="P58" s="56">
        <f t="shared" si="26"/>
        <v>1</v>
      </c>
      <c r="Q58" s="54">
        <v>0</v>
      </c>
      <c r="R58" s="54">
        <v>0</v>
      </c>
      <c r="S58" s="54">
        <v>1</v>
      </c>
      <c r="T58" s="57">
        <f t="shared" si="27"/>
        <v>1</v>
      </c>
      <c r="U58" s="55">
        <f t="shared" si="28"/>
        <v>4</v>
      </c>
    </row>
    <row r="59" spans="1:21" ht="27" customHeight="1">
      <c r="A59" s="118" t="s">
        <v>165</v>
      </c>
      <c r="B59" s="117" t="s">
        <v>252</v>
      </c>
      <c r="C59" s="117" t="s">
        <v>253</v>
      </c>
      <c r="D59" s="34" t="s">
        <v>17</v>
      </c>
      <c r="E59" s="54">
        <v>1</v>
      </c>
      <c r="F59" s="54">
        <v>0</v>
      </c>
      <c r="G59" s="54">
        <v>0</v>
      </c>
      <c r="H59" s="77">
        <f t="shared" si="5"/>
        <v>1</v>
      </c>
      <c r="I59" s="54">
        <v>0</v>
      </c>
      <c r="J59" s="54">
        <v>0</v>
      </c>
      <c r="K59" s="54">
        <v>1</v>
      </c>
      <c r="L59" s="78">
        <f t="shared" si="6"/>
        <v>1</v>
      </c>
      <c r="M59" s="54">
        <v>0</v>
      </c>
      <c r="N59" s="54">
        <v>0</v>
      </c>
      <c r="O59" s="55">
        <v>0</v>
      </c>
      <c r="P59" s="56">
        <f t="shared" si="7"/>
        <v>0</v>
      </c>
      <c r="Q59" s="54">
        <v>0</v>
      </c>
      <c r="R59" s="54">
        <v>0</v>
      </c>
      <c r="S59" s="54">
        <v>0</v>
      </c>
      <c r="T59" s="57">
        <f t="shared" si="8"/>
        <v>0</v>
      </c>
      <c r="U59" s="55">
        <f t="shared" si="9"/>
        <v>2</v>
      </c>
    </row>
    <row r="60" spans="1:21" ht="34.5" customHeight="1">
      <c r="A60" s="118"/>
      <c r="B60" s="117"/>
      <c r="C60" s="117"/>
      <c r="D60" s="34" t="s">
        <v>135</v>
      </c>
      <c r="E60" s="54">
        <v>1</v>
      </c>
      <c r="F60" s="54">
        <v>0</v>
      </c>
      <c r="G60" s="54">
        <v>0</v>
      </c>
      <c r="H60" s="77">
        <f t="shared" si="5"/>
        <v>1</v>
      </c>
      <c r="I60" s="54">
        <v>0</v>
      </c>
      <c r="J60" s="54">
        <v>0</v>
      </c>
      <c r="K60" s="54">
        <v>1</v>
      </c>
      <c r="L60" s="78">
        <f t="shared" si="6"/>
        <v>1</v>
      </c>
      <c r="M60" s="54">
        <v>0</v>
      </c>
      <c r="N60" s="54">
        <v>0</v>
      </c>
      <c r="O60" s="55">
        <v>0</v>
      </c>
      <c r="P60" s="56">
        <f t="shared" si="7"/>
        <v>0</v>
      </c>
      <c r="Q60" s="54">
        <v>0</v>
      </c>
      <c r="R60" s="54">
        <v>0</v>
      </c>
      <c r="S60" s="54">
        <v>0</v>
      </c>
      <c r="T60" s="57">
        <f t="shared" si="8"/>
        <v>0</v>
      </c>
      <c r="U60" s="55">
        <f t="shared" si="9"/>
        <v>2</v>
      </c>
    </row>
    <row r="61" spans="1:21" ht="36.75" customHeight="1">
      <c r="A61" s="146"/>
      <c r="B61" s="146"/>
      <c r="C61" s="23"/>
      <c r="D61" s="9"/>
      <c r="E61" s="9"/>
      <c r="F61" s="9"/>
      <c r="G61" s="9"/>
      <c r="H61" s="9"/>
      <c r="I61" s="9"/>
      <c r="J61" s="9"/>
      <c r="K61" s="9"/>
      <c r="L61" s="9"/>
      <c r="M61" s="49"/>
      <c r="N61" s="49"/>
      <c r="O61" s="9"/>
      <c r="P61" s="9"/>
      <c r="Q61" s="9"/>
      <c r="R61" s="9"/>
      <c r="S61" s="9"/>
      <c r="T61" s="9"/>
      <c r="U61" s="9"/>
    </row>
    <row r="62" spans="1:21">
      <c r="A62" s="24"/>
      <c r="B62" s="24"/>
      <c r="C62" s="24"/>
    </row>
  </sheetData>
  <mergeCells count="82">
    <mergeCell ref="C15:C16"/>
    <mergeCell ref="A17:A18"/>
    <mergeCell ref="B17:B18"/>
    <mergeCell ref="B25:B26"/>
    <mergeCell ref="A29:A30"/>
    <mergeCell ref="A25:A26"/>
    <mergeCell ref="C17:C18"/>
    <mergeCell ref="A19:A20"/>
    <mergeCell ref="B19:B20"/>
    <mergeCell ref="C19:C20"/>
    <mergeCell ref="A21:A22"/>
    <mergeCell ref="B21:B22"/>
    <mergeCell ref="C21:C22"/>
    <mergeCell ref="C25:C26"/>
    <mergeCell ref="B23:B24"/>
    <mergeCell ref="C23:C24"/>
    <mergeCell ref="A15:A16"/>
    <mergeCell ref="B15:B16"/>
    <mergeCell ref="B31:B32"/>
    <mergeCell ref="A23:A24"/>
    <mergeCell ref="A33:A34"/>
    <mergeCell ref="B33:B34"/>
    <mergeCell ref="B27:B28"/>
    <mergeCell ref="B29:B30"/>
    <mergeCell ref="A31:A32"/>
    <mergeCell ref="A27:A28"/>
    <mergeCell ref="A39:A40"/>
    <mergeCell ref="B39:B40"/>
    <mergeCell ref="C39:C40"/>
    <mergeCell ref="A41:A42"/>
    <mergeCell ref="B41:B42"/>
    <mergeCell ref="A37:A38"/>
    <mergeCell ref="B37:B38"/>
    <mergeCell ref="A35:A36"/>
    <mergeCell ref="B35:B36"/>
    <mergeCell ref="C37:C38"/>
    <mergeCell ref="C35:C36"/>
    <mergeCell ref="C27:C28"/>
    <mergeCell ref="C33:C34"/>
    <mergeCell ref="C29:C30"/>
    <mergeCell ref="C31:C32"/>
    <mergeCell ref="B59:B60"/>
    <mergeCell ref="C59:C60"/>
    <mergeCell ref="C41:C42"/>
    <mergeCell ref="A61:B61"/>
    <mergeCell ref="A59:A60"/>
    <mergeCell ref="C51:C52"/>
    <mergeCell ref="A57:A58"/>
    <mergeCell ref="B57:B58"/>
    <mergeCell ref="C57:C58"/>
    <mergeCell ref="B51:B52"/>
    <mergeCell ref="B53:B54"/>
    <mergeCell ref="C53:C54"/>
    <mergeCell ref="B55:B56"/>
    <mergeCell ref="C55:C56"/>
    <mergeCell ref="A51:A52"/>
    <mergeCell ref="A53:A54"/>
    <mergeCell ref="A55:A56"/>
    <mergeCell ref="A7:A8"/>
    <mergeCell ref="B7:B8"/>
    <mergeCell ref="C7:C8"/>
    <mergeCell ref="A13:A14"/>
    <mergeCell ref="B13:B14"/>
    <mergeCell ref="C13:C14"/>
    <mergeCell ref="C11:C12"/>
    <mergeCell ref="C9:C10"/>
    <mergeCell ref="A9:A10"/>
    <mergeCell ref="A11:A12"/>
    <mergeCell ref="B9:B10"/>
    <mergeCell ref="B11:B12"/>
    <mergeCell ref="A49:A50"/>
    <mergeCell ref="B49:B50"/>
    <mergeCell ref="C49:C50"/>
    <mergeCell ref="A43:A44"/>
    <mergeCell ref="B43:B44"/>
    <mergeCell ref="C43:C44"/>
    <mergeCell ref="A45:A46"/>
    <mergeCell ref="B45:B46"/>
    <mergeCell ref="C45:C46"/>
    <mergeCell ref="A47:A48"/>
    <mergeCell ref="B47:B48"/>
    <mergeCell ref="C47:C48"/>
  </mergeCells>
  <pageMargins left="0.70866141732283472" right="0.70866141732283472" top="0.74803149606299213" bottom="0.74803149606299213" header="0.31496062992125984" footer="0.31496062992125984"/>
  <pageSetup scale="34" fitToHeight="0" orientation="landscape" verticalDpi="200" r:id="rId1"/>
  <rowBreaks count="1" manualBreakCount="1">
    <brk id="34" max="20" man="1"/>
  </rowBreaks>
  <ignoredErrors>
    <ignoredError sqref="P17:P18" formulaRange="1"/>
    <ignoredError sqref="H18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92D050"/>
    <pageSetUpPr fitToPage="1"/>
  </sheetPr>
  <dimension ref="A1:V312"/>
  <sheetViews>
    <sheetView showGridLines="0" view="pageBreakPreview" topLeftCell="A283" zoomScale="41" zoomScaleNormal="50" zoomScaleSheetLayoutView="41" workbookViewId="0">
      <selection activeCell="U14" sqref="U14"/>
    </sheetView>
  </sheetViews>
  <sheetFormatPr baseColWidth="10" defaultColWidth="10.85546875" defaultRowHeight="15"/>
  <cols>
    <col min="1" max="1" width="23.42578125" style="1" customWidth="1"/>
    <col min="2" max="2" width="26.42578125" style="1" customWidth="1"/>
    <col min="3" max="3" width="33.42578125" style="1" customWidth="1"/>
    <col min="4" max="4" width="21.7109375" style="11" customWidth="1"/>
    <col min="5" max="5" width="16.5703125" customWidth="1"/>
    <col min="6" max="7" width="13.140625" customWidth="1"/>
    <col min="8" max="8" width="16.7109375" customWidth="1"/>
    <col min="9" max="11" width="13.140625" customWidth="1"/>
    <col min="12" max="12" width="16.7109375" customWidth="1"/>
    <col min="13" max="14" width="13.140625" customWidth="1"/>
    <col min="15" max="15" width="16.7109375" customWidth="1"/>
    <col min="16" max="16" width="18.140625" customWidth="1"/>
    <col min="17" max="17" width="13.140625" style="7" customWidth="1"/>
    <col min="18" max="19" width="16.7109375" style="7" customWidth="1"/>
    <col min="20" max="20" width="23" style="7" customWidth="1"/>
    <col min="21" max="21" width="16.7109375" style="7" customWidth="1"/>
  </cols>
  <sheetData>
    <row r="1" spans="1:21">
      <c r="S1" s="7">
        <v>0</v>
      </c>
    </row>
    <row r="4" spans="1:21" ht="23.25" customHeight="1">
      <c r="U4" s="86"/>
    </row>
    <row r="5" spans="1:21" ht="23.25" customHeight="1" thickBot="1"/>
    <row r="6" spans="1:21" ht="54.95" customHeight="1" thickBot="1">
      <c r="A6" s="36" t="s">
        <v>0</v>
      </c>
      <c r="B6" s="37" t="s">
        <v>200</v>
      </c>
      <c r="C6" s="38" t="s">
        <v>1</v>
      </c>
      <c r="D6" s="38" t="s">
        <v>2</v>
      </c>
      <c r="E6" s="38" t="s">
        <v>3</v>
      </c>
      <c r="F6" s="38" t="s">
        <v>4</v>
      </c>
      <c r="G6" s="38" t="s">
        <v>5</v>
      </c>
      <c r="H6" s="39" t="s">
        <v>218</v>
      </c>
      <c r="I6" s="38" t="s">
        <v>6</v>
      </c>
      <c r="J6" s="38" t="s">
        <v>7</v>
      </c>
      <c r="K6" s="38" t="s">
        <v>8</v>
      </c>
      <c r="L6" s="58" t="s">
        <v>219</v>
      </c>
      <c r="M6" s="38" t="s">
        <v>9</v>
      </c>
      <c r="N6" s="38" t="s">
        <v>10</v>
      </c>
      <c r="O6" s="38" t="s">
        <v>171</v>
      </c>
      <c r="P6" s="40" t="s">
        <v>222</v>
      </c>
      <c r="Q6" s="38" t="s">
        <v>11</v>
      </c>
      <c r="R6" s="38" t="s">
        <v>12</v>
      </c>
      <c r="S6" s="93" t="s">
        <v>13</v>
      </c>
      <c r="T6" s="103" t="s">
        <v>221</v>
      </c>
      <c r="U6" s="104" t="s">
        <v>14</v>
      </c>
    </row>
    <row r="7" spans="1:21" ht="28.5">
      <c r="A7" s="149" t="s">
        <v>15</v>
      </c>
      <c r="B7" s="151" t="s">
        <v>264</v>
      </c>
      <c r="C7" s="163" t="s">
        <v>19</v>
      </c>
      <c r="D7" s="27" t="s">
        <v>17</v>
      </c>
      <c r="E7" s="51">
        <v>9</v>
      </c>
      <c r="F7" s="51">
        <v>1</v>
      </c>
      <c r="G7" s="51">
        <v>0</v>
      </c>
      <c r="H7" s="61">
        <f>SUM(E7:G7)</f>
        <v>10</v>
      </c>
      <c r="I7" s="51">
        <v>9</v>
      </c>
      <c r="J7" s="51">
        <v>1</v>
      </c>
      <c r="K7" s="51">
        <v>0</v>
      </c>
      <c r="L7" s="62">
        <f>SUM(I7:K7)</f>
        <v>10</v>
      </c>
      <c r="M7" s="51">
        <v>9</v>
      </c>
      <c r="N7" s="51">
        <v>1</v>
      </c>
      <c r="O7" s="51">
        <v>0</v>
      </c>
      <c r="P7" s="50">
        <f>SUM(M7:O7)</f>
        <v>10</v>
      </c>
      <c r="Q7" s="51">
        <v>9</v>
      </c>
      <c r="R7" s="51">
        <v>1</v>
      </c>
      <c r="S7" s="51">
        <v>0</v>
      </c>
      <c r="T7" s="52">
        <f>SUM(Q7:S7)</f>
        <v>10</v>
      </c>
      <c r="U7" s="94">
        <f t="shared" ref="U7:U12" si="0">H7+L7+P7+T7</f>
        <v>40</v>
      </c>
    </row>
    <row r="8" spans="1:21" ht="51" customHeight="1">
      <c r="A8" s="152"/>
      <c r="B8" s="150"/>
      <c r="C8" s="151"/>
      <c r="D8" s="28" t="s">
        <v>18</v>
      </c>
      <c r="E8" s="45">
        <v>8</v>
      </c>
      <c r="F8" s="45">
        <v>0</v>
      </c>
      <c r="G8" s="45">
        <v>0</v>
      </c>
      <c r="H8" s="46">
        <f>SUM(E8:G8)</f>
        <v>8</v>
      </c>
      <c r="I8" s="45">
        <v>8</v>
      </c>
      <c r="J8" s="45">
        <v>0</v>
      </c>
      <c r="K8" s="45">
        <v>0</v>
      </c>
      <c r="L8" s="60">
        <f>SUM(I8:K8)</f>
        <v>8</v>
      </c>
      <c r="M8" s="45">
        <v>8</v>
      </c>
      <c r="N8" s="45">
        <v>0</v>
      </c>
      <c r="O8" s="45">
        <v>0</v>
      </c>
      <c r="P8" s="50">
        <f t="shared" ref="P8:P73" si="1">SUM(M8:O8)</f>
        <v>8</v>
      </c>
      <c r="Q8" s="45">
        <v>8</v>
      </c>
      <c r="R8" s="45">
        <v>0</v>
      </c>
      <c r="S8" s="45">
        <v>0</v>
      </c>
      <c r="T8" s="48">
        <f>SUM(Q8:S8)</f>
        <v>8</v>
      </c>
      <c r="U8" s="90">
        <f t="shared" si="0"/>
        <v>32</v>
      </c>
    </row>
    <row r="9" spans="1:21" ht="27" customHeight="1">
      <c r="A9" s="152" t="s">
        <v>15</v>
      </c>
      <c r="B9" s="150" t="s">
        <v>264</v>
      </c>
      <c r="C9" s="163" t="s">
        <v>16</v>
      </c>
      <c r="D9" s="27" t="s">
        <v>17</v>
      </c>
      <c r="E9" s="63">
        <v>45</v>
      </c>
      <c r="F9" s="63">
        <v>12</v>
      </c>
      <c r="G9" s="63">
        <v>5</v>
      </c>
      <c r="H9" s="46">
        <f>SUM(E9:G9)</f>
        <v>62</v>
      </c>
      <c r="I9" s="63">
        <v>45</v>
      </c>
      <c r="J9" s="63">
        <v>14</v>
      </c>
      <c r="K9" s="63">
        <v>4</v>
      </c>
      <c r="L9" s="60">
        <f>SUM(I9:K9)</f>
        <v>63</v>
      </c>
      <c r="M9" s="63">
        <v>45</v>
      </c>
      <c r="N9" s="63">
        <v>14</v>
      </c>
      <c r="O9" s="63">
        <v>4</v>
      </c>
      <c r="P9" s="50">
        <f t="shared" si="1"/>
        <v>63</v>
      </c>
      <c r="Q9" s="63">
        <v>45</v>
      </c>
      <c r="R9" s="63">
        <v>12</v>
      </c>
      <c r="S9" s="63">
        <v>5</v>
      </c>
      <c r="T9" s="64">
        <f>S9+R9+Q9</f>
        <v>62</v>
      </c>
      <c r="U9" s="53">
        <f t="shared" si="0"/>
        <v>250</v>
      </c>
    </row>
    <row r="10" spans="1:21" ht="45" customHeight="1">
      <c r="A10" s="152"/>
      <c r="B10" s="151"/>
      <c r="C10" s="163"/>
      <c r="D10" s="28" t="s">
        <v>18</v>
      </c>
      <c r="E10" s="63">
        <v>39</v>
      </c>
      <c r="F10" s="63" t="s">
        <v>324</v>
      </c>
      <c r="G10" s="63">
        <v>9</v>
      </c>
      <c r="H10" s="46">
        <f>SUM(E10:G10)</f>
        <v>48</v>
      </c>
      <c r="I10" s="63">
        <v>28</v>
      </c>
      <c r="J10" s="63">
        <v>16</v>
      </c>
      <c r="K10" s="63">
        <v>1</v>
      </c>
      <c r="L10" s="60">
        <f>SUM(I10:K10)</f>
        <v>45</v>
      </c>
      <c r="M10" s="63">
        <v>41</v>
      </c>
      <c r="N10" s="63">
        <v>2</v>
      </c>
      <c r="O10" s="63">
        <v>3</v>
      </c>
      <c r="P10" s="50">
        <f t="shared" si="1"/>
        <v>46</v>
      </c>
      <c r="Q10" s="63">
        <v>46</v>
      </c>
      <c r="R10" s="63">
        <v>13</v>
      </c>
      <c r="S10" s="63">
        <v>0</v>
      </c>
      <c r="T10" s="64">
        <f>S10+R10+Q10</f>
        <v>59</v>
      </c>
      <c r="U10" s="90">
        <f t="shared" si="0"/>
        <v>198</v>
      </c>
    </row>
    <row r="11" spans="1:21" ht="27" customHeight="1">
      <c r="A11" s="152" t="s">
        <v>15</v>
      </c>
      <c r="B11" s="163" t="s">
        <v>264</v>
      </c>
      <c r="C11" s="150" t="s">
        <v>20</v>
      </c>
      <c r="D11" s="27" t="s">
        <v>17</v>
      </c>
      <c r="E11" s="63">
        <v>0</v>
      </c>
      <c r="F11" s="63">
        <v>0</v>
      </c>
      <c r="G11" s="63">
        <v>50</v>
      </c>
      <c r="H11" s="46">
        <f t="shared" ref="H11:H21" si="2">SUM(E11:G11)</f>
        <v>50</v>
      </c>
      <c r="I11" s="63">
        <v>0</v>
      </c>
      <c r="J11" s="63">
        <v>0</v>
      </c>
      <c r="K11" s="63">
        <v>50</v>
      </c>
      <c r="L11" s="60">
        <f t="shared" ref="L11:L21" si="3">SUM(I11:K11)</f>
        <v>50</v>
      </c>
      <c r="M11" s="63">
        <v>0</v>
      </c>
      <c r="N11" s="63">
        <v>0</v>
      </c>
      <c r="O11" s="63">
        <v>50</v>
      </c>
      <c r="P11" s="50">
        <f t="shared" si="1"/>
        <v>50</v>
      </c>
      <c r="Q11" s="63">
        <v>0</v>
      </c>
      <c r="R11" s="63">
        <v>0</v>
      </c>
      <c r="S11" s="63">
        <v>50</v>
      </c>
      <c r="T11" s="64">
        <f>S11+R11+Q11</f>
        <v>50</v>
      </c>
      <c r="U11" s="53">
        <f t="shared" si="0"/>
        <v>200</v>
      </c>
    </row>
    <row r="12" spans="1:21" ht="48" customHeight="1">
      <c r="A12" s="152"/>
      <c r="B12" s="151"/>
      <c r="C12" s="163"/>
      <c r="D12" s="28" t="s">
        <v>18</v>
      </c>
      <c r="E12" s="63">
        <v>0</v>
      </c>
      <c r="F12" s="63">
        <v>0</v>
      </c>
      <c r="G12" s="63">
        <v>0</v>
      </c>
      <c r="H12" s="46">
        <f>SUM(E12:G12)</f>
        <v>0</v>
      </c>
      <c r="I12" s="63">
        <v>41</v>
      </c>
      <c r="J12" s="63">
        <v>0</v>
      </c>
      <c r="K12" s="63">
        <v>48</v>
      </c>
      <c r="L12" s="60">
        <f>SUM(I12:K12)</f>
        <v>89</v>
      </c>
      <c r="M12" s="63">
        <v>0</v>
      </c>
      <c r="N12" s="63">
        <v>0</v>
      </c>
      <c r="O12" s="63">
        <v>43</v>
      </c>
      <c r="P12" s="50">
        <f t="shared" si="1"/>
        <v>43</v>
      </c>
      <c r="Q12" s="63">
        <v>0</v>
      </c>
      <c r="R12" s="63">
        <v>0</v>
      </c>
      <c r="S12" s="63">
        <v>59</v>
      </c>
      <c r="T12" s="64">
        <f t="shared" ref="T12:T51" si="4">S12+R12+Q12</f>
        <v>59</v>
      </c>
      <c r="U12" s="53">
        <f t="shared" si="0"/>
        <v>191</v>
      </c>
    </row>
    <row r="13" spans="1:21" ht="27" customHeight="1">
      <c r="A13" s="152" t="s">
        <v>15</v>
      </c>
      <c r="B13" s="153" t="s">
        <v>23</v>
      </c>
      <c r="C13" s="150" t="s">
        <v>21</v>
      </c>
      <c r="D13" s="27" t="s">
        <v>17</v>
      </c>
      <c r="E13" s="63">
        <v>0</v>
      </c>
      <c r="F13" s="63">
        <v>2</v>
      </c>
      <c r="G13" s="63">
        <v>1</v>
      </c>
      <c r="H13" s="46">
        <f>SUM(E13:G13)</f>
        <v>3</v>
      </c>
      <c r="I13" s="63">
        <v>2</v>
      </c>
      <c r="J13" s="63">
        <v>2</v>
      </c>
      <c r="K13" s="63">
        <v>1</v>
      </c>
      <c r="L13" s="60">
        <f>SUM(I13:K13)</f>
        <v>5</v>
      </c>
      <c r="M13" s="63">
        <v>2</v>
      </c>
      <c r="N13" s="63">
        <v>2</v>
      </c>
      <c r="O13" s="63">
        <v>2</v>
      </c>
      <c r="P13" s="50">
        <f t="shared" si="1"/>
        <v>6</v>
      </c>
      <c r="Q13" s="63">
        <v>2</v>
      </c>
      <c r="R13" s="63">
        <v>1</v>
      </c>
      <c r="S13" s="63">
        <v>1</v>
      </c>
      <c r="T13" s="64">
        <f t="shared" si="4"/>
        <v>4</v>
      </c>
      <c r="U13" s="53">
        <f>E13+F13+G13+I13+J13+K13+M13+N13+O13+Q13+R13+S13</f>
        <v>18</v>
      </c>
    </row>
    <row r="14" spans="1:21" ht="27" customHeight="1">
      <c r="A14" s="152"/>
      <c r="B14" s="153"/>
      <c r="C14" s="163"/>
      <c r="D14" s="28" t="s">
        <v>18</v>
      </c>
      <c r="E14" s="63">
        <v>0</v>
      </c>
      <c r="F14" s="63">
        <v>3</v>
      </c>
      <c r="G14" s="63">
        <v>5</v>
      </c>
      <c r="H14" s="46">
        <f>SUM(E14:G14)</f>
        <v>8</v>
      </c>
      <c r="I14" s="63">
        <v>3</v>
      </c>
      <c r="J14" s="63">
        <v>3</v>
      </c>
      <c r="K14" s="63">
        <v>0</v>
      </c>
      <c r="L14" s="60">
        <f>SUM(I14:K14)</f>
        <v>6</v>
      </c>
      <c r="M14" s="63">
        <v>0</v>
      </c>
      <c r="N14" s="63">
        <v>3</v>
      </c>
      <c r="O14" s="63">
        <v>0</v>
      </c>
      <c r="P14" s="50">
        <f t="shared" si="1"/>
        <v>3</v>
      </c>
      <c r="Q14" s="63">
        <v>0</v>
      </c>
      <c r="R14" s="63">
        <v>1</v>
      </c>
      <c r="S14" s="63">
        <v>0</v>
      </c>
      <c r="T14" s="64">
        <f t="shared" si="4"/>
        <v>1</v>
      </c>
      <c r="U14" s="53">
        <f>H14+L14+P14+T14</f>
        <v>18</v>
      </c>
    </row>
    <row r="15" spans="1:21" ht="27" customHeight="1">
      <c r="A15" s="152" t="s">
        <v>15</v>
      </c>
      <c r="B15" s="153" t="s">
        <v>23</v>
      </c>
      <c r="C15" s="150" t="s">
        <v>22</v>
      </c>
      <c r="D15" s="27" t="s">
        <v>17</v>
      </c>
      <c r="E15" s="63">
        <v>0</v>
      </c>
      <c r="F15" s="63">
        <v>200</v>
      </c>
      <c r="G15" s="63">
        <v>50</v>
      </c>
      <c r="H15" s="46">
        <f t="shared" si="2"/>
        <v>250</v>
      </c>
      <c r="I15" s="63">
        <v>100</v>
      </c>
      <c r="J15" s="63">
        <v>100</v>
      </c>
      <c r="K15" s="63">
        <v>50</v>
      </c>
      <c r="L15" s="60">
        <f t="shared" si="3"/>
        <v>250</v>
      </c>
      <c r="M15" s="63">
        <v>100</v>
      </c>
      <c r="N15" s="63">
        <v>100</v>
      </c>
      <c r="O15" s="63">
        <v>50</v>
      </c>
      <c r="P15" s="50">
        <f t="shared" si="1"/>
        <v>250</v>
      </c>
      <c r="Q15" s="63">
        <v>150</v>
      </c>
      <c r="R15" s="63">
        <v>50</v>
      </c>
      <c r="S15" s="63">
        <v>50</v>
      </c>
      <c r="T15" s="64">
        <f t="shared" si="4"/>
        <v>250</v>
      </c>
      <c r="U15" s="53">
        <f>H15+L15+P15+T15</f>
        <v>1000</v>
      </c>
    </row>
    <row r="16" spans="1:21" ht="27" customHeight="1">
      <c r="A16" s="152"/>
      <c r="B16" s="153"/>
      <c r="C16" s="163"/>
      <c r="D16" s="28" t="s">
        <v>18</v>
      </c>
      <c r="E16" s="63">
        <v>0</v>
      </c>
      <c r="F16" s="63">
        <v>41</v>
      </c>
      <c r="G16" s="63">
        <v>101</v>
      </c>
      <c r="H16" s="46">
        <f>SUM(E16:G16)</f>
        <v>142</v>
      </c>
      <c r="I16" s="63">
        <v>39</v>
      </c>
      <c r="J16" s="63">
        <v>62</v>
      </c>
      <c r="K16" s="63">
        <v>0</v>
      </c>
      <c r="L16" s="60">
        <f>SUM(I16:K16)</f>
        <v>101</v>
      </c>
      <c r="M16" s="63">
        <v>0</v>
      </c>
      <c r="N16" s="63">
        <v>230</v>
      </c>
      <c r="O16" s="63">
        <v>0</v>
      </c>
      <c r="P16" s="50">
        <f t="shared" si="1"/>
        <v>230</v>
      </c>
      <c r="Q16" s="63">
        <v>0</v>
      </c>
      <c r="R16" s="63">
        <v>260</v>
      </c>
      <c r="S16" s="63">
        <v>0</v>
      </c>
      <c r="T16" s="64">
        <f t="shared" si="4"/>
        <v>260</v>
      </c>
      <c r="U16" s="53">
        <f>H16+L16+P16+T16</f>
        <v>733</v>
      </c>
    </row>
    <row r="17" spans="1:21" ht="27" customHeight="1">
      <c r="A17" s="152" t="s">
        <v>15</v>
      </c>
      <c r="B17" s="153" t="s">
        <v>23</v>
      </c>
      <c r="C17" s="153" t="s">
        <v>321</v>
      </c>
      <c r="D17" s="27" t="s">
        <v>17</v>
      </c>
      <c r="E17" s="63">
        <v>10</v>
      </c>
      <c r="F17" s="63">
        <v>8</v>
      </c>
      <c r="G17" s="63">
        <v>1</v>
      </c>
      <c r="H17" s="46">
        <f>SUM(E17:G17)</f>
        <v>19</v>
      </c>
      <c r="I17" s="63">
        <v>0</v>
      </c>
      <c r="J17" s="63">
        <v>0</v>
      </c>
      <c r="K17" s="63">
        <v>0</v>
      </c>
      <c r="L17" s="60">
        <f>SUM(I17:K17)</f>
        <v>0</v>
      </c>
      <c r="M17" s="63">
        <v>0</v>
      </c>
      <c r="N17" s="63">
        <v>1</v>
      </c>
      <c r="O17" s="63">
        <v>0</v>
      </c>
      <c r="P17" s="50">
        <f t="shared" si="1"/>
        <v>1</v>
      </c>
      <c r="Q17" s="63">
        <v>0</v>
      </c>
      <c r="R17" s="63">
        <v>0</v>
      </c>
      <c r="S17" s="63">
        <v>0</v>
      </c>
      <c r="T17" s="64">
        <f t="shared" si="4"/>
        <v>0</v>
      </c>
      <c r="U17" s="53">
        <f>E17+F17+G17+I17+J17+K17+M17+N17+O17+Q17+R17+S17</f>
        <v>20</v>
      </c>
    </row>
    <row r="18" spans="1:21" ht="40.5" customHeight="1">
      <c r="A18" s="152"/>
      <c r="B18" s="153"/>
      <c r="C18" s="153"/>
      <c r="D18" s="28" t="s">
        <v>18</v>
      </c>
      <c r="E18" s="63">
        <v>15</v>
      </c>
      <c r="F18" s="63">
        <v>2</v>
      </c>
      <c r="G18" s="63">
        <v>6</v>
      </c>
      <c r="H18" s="46">
        <f>SUM(E18:G18)</f>
        <v>23</v>
      </c>
      <c r="I18" s="63">
        <v>1</v>
      </c>
      <c r="J18" s="63">
        <v>0</v>
      </c>
      <c r="K18" s="63">
        <v>0</v>
      </c>
      <c r="L18" s="60">
        <f>SUM(I18:K18)</f>
        <v>1</v>
      </c>
      <c r="M18" s="63">
        <v>1</v>
      </c>
      <c r="N18" s="63">
        <v>1</v>
      </c>
      <c r="O18" s="63">
        <v>0</v>
      </c>
      <c r="P18" s="50">
        <f t="shared" si="1"/>
        <v>2</v>
      </c>
      <c r="Q18" s="63">
        <v>0</v>
      </c>
      <c r="R18" s="63">
        <v>0</v>
      </c>
      <c r="S18" s="63">
        <v>0</v>
      </c>
      <c r="T18" s="64">
        <f t="shared" si="4"/>
        <v>0</v>
      </c>
      <c r="U18" s="53">
        <f>H18+L18+P18+T18</f>
        <v>26</v>
      </c>
    </row>
    <row r="19" spans="1:21" ht="27" customHeight="1">
      <c r="A19" s="152" t="s">
        <v>15</v>
      </c>
      <c r="B19" s="153" t="s">
        <v>23</v>
      </c>
      <c r="C19" s="150" t="s">
        <v>22</v>
      </c>
      <c r="D19" s="27" t="s">
        <v>17</v>
      </c>
      <c r="E19" s="63">
        <v>95</v>
      </c>
      <c r="F19" s="63">
        <v>73</v>
      </c>
      <c r="G19" s="63">
        <v>22</v>
      </c>
      <c r="H19" s="46">
        <f t="shared" si="2"/>
        <v>190</v>
      </c>
      <c r="I19" s="63">
        <v>0</v>
      </c>
      <c r="J19" s="63">
        <v>0</v>
      </c>
      <c r="K19" s="63">
        <v>0</v>
      </c>
      <c r="L19" s="60">
        <f t="shared" si="3"/>
        <v>0</v>
      </c>
      <c r="M19" s="63">
        <v>0</v>
      </c>
      <c r="N19" s="63">
        <v>0</v>
      </c>
      <c r="O19" s="63">
        <v>10</v>
      </c>
      <c r="P19" s="50">
        <f t="shared" si="1"/>
        <v>10</v>
      </c>
      <c r="Q19" s="63">
        <v>0</v>
      </c>
      <c r="R19" s="63">
        <v>0</v>
      </c>
      <c r="S19" s="63">
        <v>0</v>
      </c>
      <c r="T19" s="64">
        <f t="shared" si="4"/>
        <v>0</v>
      </c>
      <c r="U19" s="53">
        <f>E19+F19+G19+I19+J19+K19+M19+N19+O19+Q19+R19+S19</f>
        <v>200</v>
      </c>
    </row>
    <row r="20" spans="1:21" ht="40.5" customHeight="1">
      <c r="A20" s="152"/>
      <c r="B20" s="153"/>
      <c r="C20" s="163"/>
      <c r="D20" s="28" t="s">
        <v>18</v>
      </c>
      <c r="E20" s="63">
        <v>121</v>
      </c>
      <c r="F20" s="63">
        <v>26</v>
      </c>
      <c r="G20" s="63">
        <v>28</v>
      </c>
      <c r="H20" s="46">
        <f t="shared" si="2"/>
        <v>175</v>
      </c>
      <c r="I20" s="63">
        <v>7</v>
      </c>
      <c r="J20" s="63">
        <v>34</v>
      </c>
      <c r="K20" s="63">
        <v>2</v>
      </c>
      <c r="L20" s="60">
        <f t="shared" si="3"/>
        <v>43</v>
      </c>
      <c r="M20" s="63">
        <v>9</v>
      </c>
      <c r="N20" s="63">
        <v>18</v>
      </c>
      <c r="O20" s="63">
        <v>0</v>
      </c>
      <c r="P20" s="50">
        <f t="shared" si="1"/>
        <v>27</v>
      </c>
      <c r="Q20" s="63">
        <v>6</v>
      </c>
      <c r="R20" s="63">
        <v>0</v>
      </c>
      <c r="S20" s="63">
        <v>0</v>
      </c>
      <c r="T20" s="64">
        <v>6</v>
      </c>
      <c r="U20" s="90">
        <f>H20+L20+P20+T20</f>
        <v>251</v>
      </c>
    </row>
    <row r="21" spans="1:21" ht="33" customHeight="1">
      <c r="A21" s="152" t="s">
        <v>15</v>
      </c>
      <c r="B21" s="153" t="s">
        <v>23</v>
      </c>
      <c r="C21" s="153" t="s">
        <v>24</v>
      </c>
      <c r="D21" s="27" t="s">
        <v>17</v>
      </c>
      <c r="E21" s="63">
        <v>0</v>
      </c>
      <c r="F21" s="63">
        <v>3</v>
      </c>
      <c r="G21" s="63">
        <v>4</v>
      </c>
      <c r="H21" s="46">
        <f t="shared" si="2"/>
        <v>7</v>
      </c>
      <c r="I21" s="63">
        <v>3</v>
      </c>
      <c r="J21" s="63">
        <v>3</v>
      </c>
      <c r="K21" s="63">
        <v>2</v>
      </c>
      <c r="L21" s="60">
        <f t="shared" si="3"/>
        <v>8</v>
      </c>
      <c r="M21" s="63">
        <v>3</v>
      </c>
      <c r="N21" s="63">
        <v>2</v>
      </c>
      <c r="O21" s="63">
        <v>3</v>
      </c>
      <c r="P21" s="50">
        <f t="shared" si="1"/>
        <v>8</v>
      </c>
      <c r="Q21" s="63">
        <v>3</v>
      </c>
      <c r="R21" s="63">
        <v>3</v>
      </c>
      <c r="S21" s="63">
        <v>1</v>
      </c>
      <c r="T21" s="64">
        <f t="shared" si="4"/>
        <v>7</v>
      </c>
      <c r="U21" s="53">
        <f>E21+F21+G21+I21+J21+K21+M21+N21+O21+Q21+R21+S21</f>
        <v>30</v>
      </c>
    </row>
    <row r="22" spans="1:21" ht="33" customHeight="1">
      <c r="A22" s="152"/>
      <c r="B22" s="153"/>
      <c r="C22" s="153"/>
      <c r="D22" s="28" t="s">
        <v>18</v>
      </c>
      <c r="E22" s="63">
        <v>0</v>
      </c>
      <c r="F22" s="63">
        <v>0</v>
      </c>
      <c r="G22" s="63">
        <v>4</v>
      </c>
      <c r="H22" s="46">
        <f t="shared" ref="H22:H51" si="5">SUM(E22:G22)</f>
        <v>4</v>
      </c>
      <c r="I22" s="63">
        <v>1</v>
      </c>
      <c r="J22" s="63">
        <v>4</v>
      </c>
      <c r="K22" s="63">
        <v>2</v>
      </c>
      <c r="L22" s="60">
        <f t="shared" ref="L22:L51" si="6">SUM(I22:K22)</f>
        <v>7</v>
      </c>
      <c r="M22" s="63">
        <v>1</v>
      </c>
      <c r="N22" s="63">
        <v>3</v>
      </c>
      <c r="O22" s="63">
        <v>7</v>
      </c>
      <c r="P22" s="50">
        <f t="shared" si="1"/>
        <v>11</v>
      </c>
      <c r="Q22" s="63">
        <v>5</v>
      </c>
      <c r="R22" s="63">
        <v>4</v>
      </c>
      <c r="S22" s="63">
        <v>2</v>
      </c>
      <c r="T22" s="64">
        <f t="shared" si="4"/>
        <v>11</v>
      </c>
      <c r="U22" s="53">
        <f t="shared" ref="U22:U30" si="7">H22+L22+P22+T22</f>
        <v>33</v>
      </c>
    </row>
    <row r="23" spans="1:21" ht="33" customHeight="1">
      <c r="A23" s="152" t="s">
        <v>15</v>
      </c>
      <c r="B23" s="152" t="s">
        <v>23</v>
      </c>
      <c r="C23" s="148" t="s">
        <v>25</v>
      </c>
      <c r="D23" s="112" t="s">
        <v>17</v>
      </c>
      <c r="E23" s="88">
        <v>147</v>
      </c>
      <c r="F23" s="88">
        <v>147</v>
      </c>
      <c r="G23" s="88">
        <v>147</v>
      </c>
      <c r="H23" s="46">
        <f t="shared" si="5"/>
        <v>441</v>
      </c>
      <c r="I23" s="88">
        <v>147</v>
      </c>
      <c r="J23" s="88">
        <v>148</v>
      </c>
      <c r="K23" s="88">
        <v>147</v>
      </c>
      <c r="L23" s="60">
        <f t="shared" si="6"/>
        <v>442</v>
      </c>
      <c r="M23" s="88">
        <v>147</v>
      </c>
      <c r="N23" s="88">
        <v>147</v>
      </c>
      <c r="O23" s="88">
        <v>147</v>
      </c>
      <c r="P23" s="50">
        <f t="shared" si="1"/>
        <v>441</v>
      </c>
      <c r="Q23" s="88">
        <v>147</v>
      </c>
      <c r="R23" s="88">
        <v>148</v>
      </c>
      <c r="S23" s="88">
        <v>147</v>
      </c>
      <c r="T23" s="64">
        <f t="shared" si="4"/>
        <v>442</v>
      </c>
      <c r="U23" s="53">
        <f t="shared" si="7"/>
        <v>1766</v>
      </c>
    </row>
    <row r="24" spans="1:21" ht="33" customHeight="1">
      <c r="A24" s="152"/>
      <c r="B24" s="152"/>
      <c r="C24" s="164"/>
      <c r="D24" s="113" t="s">
        <v>18</v>
      </c>
      <c r="E24" s="88">
        <v>63</v>
      </c>
      <c r="F24" s="88">
        <v>90</v>
      </c>
      <c r="G24" s="88">
        <v>153</v>
      </c>
      <c r="H24" s="46">
        <f t="shared" si="5"/>
        <v>306</v>
      </c>
      <c r="I24" s="88">
        <v>95</v>
      </c>
      <c r="J24" s="88">
        <v>125</v>
      </c>
      <c r="K24" s="88">
        <v>139</v>
      </c>
      <c r="L24" s="60">
        <f t="shared" si="6"/>
        <v>359</v>
      </c>
      <c r="M24" s="88">
        <v>106</v>
      </c>
      <c r="N24" s="88">
        <v>116</v>
      </c>
      <c r="O24" s="88">
        <v>173</v>
      </c>
      <c r="P24" s="50">
        <f t="shared" si="1"/>
        <v>395</v>
      </c>
      <c r="Q24" s="88">
        <v>206</v>
      </c>
      <c r="R24" s="88">
        <v>127</v>
      </c>
      <c r="S24" s="88">
        <f>49+58</f>
        <v>107</v>
      </c>
      <c r="T24" s="64">
        <f t="shared" si="4"/>
        <v>440</v>
      </c>
      <c r="U24" s="53">
        <f t="shared" si="7"/>
        <v>1500</v>
      </c>
    </row>
    <row r="25" spans="1:21" ht="33" customHeight="1">
      <c r="A25" s="152" t="s">
        <v>15</v>
      </c>
      <c r="B25" s="153" t="s">
        <v>23</v>
      </c>
      <c r="C25" s="150" t="s">
        <v>31</v>
      </c>
      <c r="D25" s="27" t="s">
        <v>17</v>
      </c>
      <c r="E25" s="63">
        <v>1</v>
      </c>
      <c r="F25" s="63">
        <v>0</v>
      </c>
      <c r="G25" s="63">
        <v>1</v>
      </c>
      <c r="H25" s="46">
        <f t="shared" si="5"/>
        <v>2</v>
      </c>
      <c r="I25" s="63">
        <v>0</v>
      </c>
      <c r="J25" s="63">
        <v>0</v>
      </c>
      <c r="K25" s="63">
        <v>0</v>
      </c>
      <c r="L25" s="60">
        <f t="shared" si="6"/>
        <v>0</v>
      </c>
      <c r="M25" s="63">
        <v>1</v>
      </c>
      <c r="N25" s="63">
        <v>2</v>
      </c>
      <c r="O25" s="63">
        <v>1</v>
      </c>
      <c r="P25" s="50">
        <f t="shared" si="1"/>
        <v>4</v>
      </c>
      <c r="Q25" s="63">
        <v>0</v>
      </c>
      <c r="R25" s="63">
        <v>1</v>
      </c>
      <c r="S25" s="63">
        <v>2</v>
      </c>
      <c r="T25" s="64">
        <f t="shared" si="4"/>
        <v>3</v>
      </c>
      <c r="U25" s="53">
        <f t="shared" si="7"/>
        <v>9</v>
      </c>
    </row>
    <row r="26" spans="1:21" ht="33" customHeight="1">
      <c r="A26" s="152"/>
      <c r="B26" s="153"/>
      <c r="C26" s="163"/>
      <c r="D26" s="28" t="s">
        <v>18</v>
      </c>
      <c r="E26" s="63">
        <v>1</v>
      </c>
      <c r="F26" s="63">
        <v>1</v>
      </c>
      <c r="G26" s="63">
        <v>2</v>
      </c>
      <c r="H26" s="46">
        <f t="shared" si="5"/>
        <v>4</v>
      </c>
      <c r="I26" s="63">
        <v>3</v>
      </c>
      <c r="J26" s="63">
        <v>2</v>
      </c>
      <c r="K26" s="63">
        <v>2</v>
      </c>
      <c r="L26" s="60">
        <f t="shared" si="6"/>
        <v>7</v>
      </c>
      <c r="M26" s="63">
        <v>2</v>
      </c>
      <c r="N26" s="63">
        <v>3</v>
      </c>
      <c r="O26" s="63">
        <v>1</v>
      </c>
      <c r="P26" s="50">
        <f t="shared" si="1"/>
        <v>6</v>
      </c>
      <c r="Q26" s="63">
        <v>0</v>
      </c>
      <c r="R26" s="63">
        <v>1</v>
      </c>
      <c r="S26" s="63">
        <v>2</v>
      </c>
      <c r="T26" s="64">
        <f t="shared" si="4"/>
        <v>3</v>
      </c>
      <c r="U26" s="53">
        <f t="shared" si="7"/>
        <v>20</v>
      </c>
    </row>
    <row r="27" spans="1:21" ht="33" customHeight="1">
      <c r="A27" s="152" t="s">
        <v>15</v>
      </c>
      <c r="B27" s="153" t="s">
        <v>23</v>
      </c>
      <c r="C27" s="150" t="s">
        <v>32</v>
      </c>
      <c r="D27" s="27" t="s">
        <v>17</v>
      </c>
      <c r="E27" s="63">
        <v>78</v>
      </c>
      <c r="F27" s="63">
        <v>0</v>
      </c>
      <c r="G27" s="63">
        <v>122</v>
      </c>
      <c r="H27" s="46">
        <f t="shared" si="5"/>
        <v>200</v>
      </c>
      <c r="I27" s="63">
        <v>0</v>
      </c>
      <c r="J27" s="63">
        <v>0</v>
      </c>
      <c r="K27" s="63">
        <v>0</v>
      </c>
      <c r="L27" s="60">
        <f t="shared" si="6"/>
        <v>0</v>
      </c>
      <c r="M27" s="63">
        <v>50</v>
      </c>
      <c r="N27" s="63">
        <v>250</v>
      </c>
      <c r="O27" s="63">
        <v>100</v>
      </c>
      <c r="P27" s="50">
        <f t="shared" si="1"/>
        <v>400</v>
      </c>
      <c r="Q27" s="63">
        <v>0</v>
      </c>
      <c r="R27" s="63">
        <v>100</v>
      </c>
      <c r="S27" s="63">
        <v>200</v>
      </c>
      <c r="T27" s="64">
        <f t="shared" si="4"/>
        <v>300</v>
      </c>
      <c r="U27" s="53">
        <f t="shared" si="7"/>
        <v>900</v>
      </c>
    </row>
    <row r="28" spans="1:21" ht="33" customHeight="1">
      <c r="A28" s="152"/>
      <c r="B28" s="153"/>
      <c r="C28" s="163"/>
      <c r="D28" s="28" t="s">
        <v>18</v>
      </c>
      <c r="E28" s="63">
        <v>78</v>
      </c>
      <c r="F28" s="63">
        <v>19</v>
      </c>
      <c r="G28" s="63">
        <v>81</v>
      </c>
      <c r="H28" s="46">
        <f t="shared" si="5"/>
        <v>178</v>
      </c>
      <c r="I28" s="63">
        <v>268</v>
      </c>
      <c r="J28" s="63">
        <v>84</v>
      </c>
      <c r="K28" s="63">
        <v>48</v>
      </c>
      <c r="L28" s="60">
        <f t="shared" si="6"/>
        <v>400</v>
      </c>
      <c r="M28" s="63">
        <v>27</v>
      </c>
      <c r="N28" s="63">
        <v>1352</v>
      </c>
      <c r="O28" s="63">
        <v>33</v>
      </c>
      <c r="P28" s="50">
        <f t="shared" si="1"/>
        <v>1412</v>
      </c>
      <c r="Q28" s="63">
        <v>0</v>
      </c>
      <c r="R28" s="63">
        <v>80</v>
      </c>
      <c r="S28" s="63">
        <v>190</v>
      </c>
      <c r="T28" s="64">
        <f t="shared" si="4"/>
        <v>270</v>
      </c>
      <c r="U28" s="53">
        <f t="shared" si="7"/>
        <v>2260</v>
      </c>
    </row>
    <row r="29" spans="1:21" ht="27" customHeight="1">
      <c r="A29" s="152" t="s">
        <v>15</v>
      </c>
      <c r="B29" s="153" t="s">
        <v>26</v>
      </c>
      <c r="C29" s="150" t="s">
        <v>27</v>
      </c>
      <c r="D29" s="27" t="s">
        <v>17</v>
      </c>
      <c r="E29" s="63">
        <v>0</v>
      </c>
      <c r="F29" s="63">
        <v>0</v>
      </c>
      <c r="G29" s="63">
        <v>0</v>
      </c>
      <c r="H29" s="46">
        <f t="shared" si="5"/>
        <v>0</v>
      </c>
      <c r="I29" s="63">
        <v>0</v>
      </c>
      <c r="J29" s="63">
        <v>0</v>
      </c>
      <c r="K29" s="63">
        <v>0</v>
      </c>
      <c r="L29" s="60">
        <f t="shared" si="6"/>
        <v>0</v>
      </c>
      <c r="M29" s="63">
        <v>394</v>
      </c>
      <c r="N29" s="63">
        <v>0</v>
      </c>
      <c r="O29" s="63">
        <v>0</v>
      </c>
      <c r="P29" s="50">
        <f t="shared" si="1"/>
        <v>394</v>
      </c>
      <c r="Q29" s="63">
        <v>0</v>
      </c>
      <c r="R29" s="63">
        <v>0</v>
      </c>
      <c r="S29" s="63">
        <v>0</v>
      </c>
      <c r="T29" s="64">
        <f t="shared" si="4"/>
        <v>0</v>
      </c>
      <c r="U29" s="53">
        <f t="shared" si="7"/>
        <v>394</v>
      </c>
    </row>
    <row r="30" spans="1:21" ht="48.75" customHeight="1">
      <c r="A30" s="152"/>
      <c r="B30" s="153"/>
      <c r="C30" s="163"/>
      <c r="D30" s="28" t="s">
        <v>18</v>
      </c>
      <c r="E30" s="63">
        <v>0</v>
      </c>
      <c r="F30" s="63">
        <v>0</v>
      </c>
      <c r="G30" s="63">
        <v>0</v>
      </c>
      <c r="H30" s="46">
        <f t="shared" si="5"/>
        <v>0</v>
      </c>
      <c r="I30" s="63">
        <v>0</v>
      </c>
      <c r="J30" s="63">
        <v>0</v>
      </c>
      <c r="K30" s="63">
        <v>0</v>
      </c>
      <c r="L30" s="60">
        <f t="shared" si="6"/>
        <v>0</v>
      </c>
      <c r="M30" s="63">
        <v>524</v>
      </c>
      <c r="N30" s="63">
        <v>39</v>
      </c>
      <c r="O30" s="63">
        <v>0</v>
      </c>
      <c r="P30" s="50">
        <f t="shared" si="1"/>
        <v>563</v>
      </c>
      <c r="Q30" s="63">
        <v>0</v>
      </c>
      <c r="R30" s="63">
        <v>0</v>
      </c>
      <c r="S30" s="63">
        <v>0</v>
      </c>
      <c r="T30" s="64">
        <f t="shared" si="4"/>
        <v>0</v>
      </c>
      <c r="U30" s="53">
        <f t="shared" si="7"/>
        <v>563</v>
      </c>
    </row>
    <row r="31" spans="1:21" ht="27" customHeight="1">
      <c r="A31" s="152" t="s">
        <v>15</v>
      </c>
      <c r="B31" s="153" t="s">
        <v>276</v>
      </c>
      <c r="C31" s="150" t="s">
        <v>28</v>
      </c>
      <c r="D31" s="27" t="s">
        <v>17</v>
      </c>
      <c r="E31" s="63">
        <v>1200</v>
      </c>
      <c r="F31" s="63">
        <v>200</v>
      </c>
      <c r="G31" s="63">
        <v>100</v>
      </c>
      <c r="H31" s="46">
        <f t="shared" si="5"/>
        <v>1500</v>
      </c>
      <c r="I31" s="63">
        <v>0</v>
      </c>
      <c r="J31" s="63">
        <v>0</v>
      </c>
      <c r="K31" s="63">
        <v>0</v>
      </c>
      <c r="L31" s="60">
        <f t="shared" si="6"/>
        <v>0</v>
      </c>
      <c r="M31" s="63">
        <v>0</v>
      </c>
      <c r="N31" s="63">
        <v>0</v>
      </c>
      <c r="O31" s="63">
        <v>0</v>
      </c>
      <c r="P31" s="50">
        <f t="shared" si="1"/>
        <v>0</v>
      </c>
      <c r="Q31" s="63">
        <v>0</v>
      </c>
      <c r="R31" s="63">
        <v>0</v>
      </c>
      <c r="S31" s="63">
        <v>0</v>
      </c>
      <c r="T31" s="64">
        <f t="shared" si="4"/>
        <v>0</v>
      </c>
      <c r="U31" s="53">
        <f>E31+F31+G31+I31+J31+K31+M31+N31+O31+Q31+R31+S31</f>
        <v>1500</v>
      </c>
    </row>
    <row r="32" spans="1:21" ht="51" customHeight="1">
      <c r="A32" s="152"/>
      <c r="B32" s="153"/>
      <c r="C32" s="163"/>
      <c r="D32" s="28" t="s">
        <v>18</v>
      </c>
      <c r="E32" s="63">
        <v>781</v>
      </c>
      <c r="F32" s="63">
        <v>587</v>
      </c>
      <c r="G32" s="63">
        <v>4</v>
      </c>
      <c r="H32" s="46">
        <f t="shared" si="5"/>
        <v>1372</v>
      </c>
      <c r="I32" s="63">
        <v>1</v>
      </c>
      <c r="J32" s="63">
        <v>0</v>
      </c>
      <c r="K32" s="63">
        <v>0</v>
      </c>
      <c r="L32" s="60">
        <f t="shared" si="6"/>
        <v>1</v>
      </c>
      <c r="M32" s="63">
        <v>0</v>
      </c>
      <c r="N32" s="63">
        <v>0</v>
      </c>
      <c r="O32" s="63">
        <v>0</v>
      </c>
      <c r="P32" s="50">
        <f t="shared" si="1"/>
        <v>0</v>
      </c>
      <c r="Q32" s="63">
        <v>0</v>
      </c>
      <c r="R32" s="63">
        <v>0</v>
      </c>
      <c r="S32" s="63">
        <v>0</v>
      </c>
      <c r="T32" s="64">
        <f t="shared" si="4"/>
        <v>0</v>
      </c>
      <c r="U32" s="53">
        <f t="shared" ref="U32:U37" si="8">H32+L32+P32+T32</f>
        <v>1373</v>
      </c>
    </row>
    <row r="33" spans="1:21" ht="27" customHeight="1">
      <c r="A33" s="152" t="s">
        <v>15</v>
      </c>
      <c r="B33" s="153" t="s">
        <v>276</v>
      </c>
      <c r="C33" s="150" t="s">
        <v>29</v>
      </c>
      <c r="D33" s="27" t="s">
        <v>17</v>
      </c>
      <c r="E33" s="63">
        <v>100</v>
      </c>
      <c r="F33" s="63">
        <v>900</v>
      </c>
      <c r="G33" s="63">
        <v>0</v>
      </c>
      <c r="H33" s="46">
        <f t="shared" si="5"/>
        <v>1000</v>
      </c>
      <c r="I33" s="63">
        <v>300</v>
      </c>
      <c r="J33" s="63">
        <v>0</v>
      </c>
      <c r="K33" s="63">
        <v>0</v>
      </c>
      <c r="L33" s="60">
        <f t="shared" si="6"/>
        <v>300</v>
      </c>
      <c r="M33" s="63">
        <v>0</v>
      </c>
      <c r="N33" s="63">
        <v>0</v>
      </c>
      <c r="O33" s="63">
        <v>0</v>
      </c>
      <c r="P33" s="50">
        <f t="shared" si="1"/>
        <v>0</v>
      </c>
      <c r="Q33" s="63">
        <v>0</v>
      </c>
      <c r="R33" s="63">
        <v>0</v>
      </c>
      <c r="S33" s="63">
        <v>0</v>
      </c>
      <c r="T33" s="64">
        <f t="shared" si="4"/>
        <v>0</v>
      </c>
      <c r="U33" s="53">
        <f t="shared" si="8"/>
        <v>1300</v>
      </c>
    </row>
    <row r="34" spans="1:21" ht="27" customHeight="1">
      <c r="A34" s="152"/>
      <c r="B34" s="153"/>
      <c r="C34" s="163"/>
      <c r="D34" s="28" t="s">
        <v>18</v>
      </c>
      <c r="E34" s="63">
        <v>0</v>
      </c>
      <c r="F34" s="63">
        <v>1291</v>
      </c>
      <c r="G34" s="63">
        <v>3</v>
      </c>
      <c r="H34" s="46">
        <f t="shared" si="5"/>
        <v>1294</v>
      </c>
      <c r="I34" s="63">
        <v>0</v>
      </c>
      <c r="J34" s="63">
        <v>190</v>
      </c>
      <c r="K34" s="63">
        <v>0</v>
      </c>
      <c r="L34" s="60">
        <f t="shared" si="6"/>
        <v>190</v>
      </c>
      <c r="M34" s="63">
        <v>0</v>
      </c>
      <c r="N34" s="63">
        <v>11</v>
      </c>
      <c r="O34" s="63">
        <v>0</v>
      </c>
      <c r="P34" s="50">
        <f t="shared" si="1"/>
        <v>11</v>
      </c>
      <c r="Q34" s="63">
        <v>1</v>
      </c>
      <c r="R34" s="63">
        <v>0</v>
      </c>
      <c r="S34" s="63">
        <v>0</v>
      </c>
      <c r="T34" s="64">
        <f t="shared" si="4"/>
        <v>1</v>
      </c>
      <c r="U34" s="53">
        <f t="shared" si="8"/>
        <v>1496</v>
      </c>
    </row>
    <row r="35" spans="1:21" ht="27" customHeight="1">
      <c r="A35" s="152" t="s">
        <v>15</v>
      </c>
      <c r="B35" s="153" t="s">
        <v>276</v>
      </c>
      <c r="C35" s="150" t="s">
        <v>30</v>
      </c>
      <c r="D35" s="27" t="s">
        <v>17</v>
      </c>
      <c r="E35" s="63">
        <v>0</v>
      </c>
      <c r="F35" s="63">
        <v>0</v>
      </c>
      <c r="G35" s="63">
        <v>60</v>
      </c>
      <c r="H35" s="46">
        <f t="shared" si="5"/>
        <v>60</v>
      </c>
      <c r="I35" s="63">
        <v>0</v>
      </c>
      <c r="J35" s="63">
        <v>0</v>
      </c>
      <c r="K35" s="63">
        <v>40</v>
      </c>
      <c r="L35" s="60">
        <f t="shared" si="6"/>
        <v>40</v>
      </c>
      <c r="M35" s="63">
        <v>0</v>
      </c>
      <c r="N35" s="63">
        <v>0</v>
      </c>
      <c r="O35" s="63">
        <v>0</v>
      </c>
      <c r="P35" s="50">
        <f t="shared" si="1"/>
        <v>0</v>
      </c>
      <c r="Q35" s="63">
        <v>0</v>
      </c>
      <c r="R35" s="63">
        <v>0</v>
      </c>
      <c r="S35" s="63">
        <v>0</v>
      </c>
      <c r="T35" s="64">
        <f t="shared" si="4"/>
        <v>0</v>
      </c>
      <c r="U35" s="53">
        <f t="shared" si="8"/>
        <v>100</v>
      </c>
    </row>
    <row r="36" spans="1:21" ht="27" customHeight="1">
      <c r="A36" s="152"/>
      <c r="B36" s="153"/>
      <c r="C36" s="163"/>
      <c r="D36" s="28" t="s">
        <v>18</v>
      </c>
      <c r="E36" s="63">
        <v>0</v>
      </c>
      <c r="F36" s="63">
        <v>0</v>
      </c>
      <c r="G36" s="63">
        <v>0</v>
      </c>
      <c r="H36" s="46">
        <f t="shared" si="5"/>
        <v>0</v>
      </c>
      <c r="I36" s="63">
        <v>0</v>
      </c>
      <c r="J36" s="63">
        <v>0</v>
      </c>
      <c r="K36" s="63">
        <v>0</v>
      </c>
      <c r="L36" s="60">
        <f t="shared" si="6"/>
        <v>0</v>
      </c>
      <c r="M36" s="63">
        <v>8</v>
      </c>
      <c r="N36" s="63">
        <v>0</v>
      </c>
      <c r="O36" s="63">
        <v>0</v>
      </c>
      <c r="P36" s="50">
        <f t="shared" si="1"/>
        <v>8</v>
      </c>
      <c r="Q36" s="63">
        <v>20</v>
      </c>
      <c r="R36" s="63">
        <v>0</v>
      </c>
      <c r="S36" s="63">
        <v>0</v>
      </c>
      <c r="T36" s="64">
        <f t="shared" si="4"/>
        <v>20</v>
      </c>
      <c r="U36" s="53">
        <f t="shared" si="8"/>
        <v>28</v>
      </c>
    </row>
    <row r="37" spans="1:21" ht="27" customHeight="1">
      <c r="A37" s="152" t="s">
        <v>15</v>
      </c>
      <c r="B37" s="153" t="s">
        <v>277</v>
      </c>
      <c r="C37" s="150" t="s">
        <v>28</v>
      </c>
      <c r="D37" s="27" t="s">
        <v>17</v>
      </c>
      <c r="E37" s="63">
        <v>0</v>
      </c>
      <c r="F37" s="63">
        <v>400</v>
      </c>
      <c r="G37" s="63">
        <v>400</v>
      </c>
      <c r="H37" s="46">
        <f t="shared" si="5"/>
        <v>800</v>
      </c>
      <c r="I37" s="63">
        <v>200</v>
      </c>
      <c r="J37" s="63">
        <v>0</v>
      </c>
      <c r="K37" s="63">
        <v>0</v>
      </c>
      <c r="L37" s="60">
        <f t="shared" si="6"/>
        <v>200</v>
      </c>
      <c r="M37" s="63">
        <v>0</v>
      </c>
      <c r="N37" s="63">
        <v>0</v>
      </c>
      <c r="O37" s="63">
        <v>0</v>
      </c>
      <c r="P37" s="50">
        <f t="shared" si="1"/>
        <v>0</v>
      </c>
      <c r="Q37" s="63">
        <v>0</v>
      </c>
      <c r="R37" s="63">
        <v>0</v>
      </c>
      <c r="S37" s="63">
        <v>0</v>
      </c>
      <c r="T37" s="64">
        <f t="shared" si="4"/>
        <v>0</v>
      </c>
      <c r="U37" s="53">
        <f t="shared" si="8"/>
        <v>1000</v>
      </c>
    </row>
    <row r="38" spans="1:21" ht="48" customHeight="1">
      <c r="A38" s="152"/>
      <c r="B38" s="153"/>
      <c r="C38" s="163"/>
      <c r="D38" s="28" t="s">
        <v>18</v>
      </c>
      <c r="E38" s="63">
        <v>1</v>
      </c>
      <c r="F38" s="63">
        <v>514</v>
      </c>
      <c r="G38" s="63">
        <v>2</v>
      </c>
      <c r="H38" s="46">
        <f t="shared" si="5"/>
        <v>517</v>
      </c>
      <c r="I38" s="63">
        <v>5</v>
      </c>
      <c r="J38" s="63">
        <v>0</v>
      </c>
      <c r="K38" s="63">
        <v>0</v>
      </c>
      <c r="L38" s="60">
        <f t="shared" si="6"/>
        <v>5</v>
      </c>
      <c r="M38" s="63">
        <v>0</v>
      </c>
      <c r="N38" s="63">
        <v>0</v>
      </c>
      <c r="O38" s="63">
        <v>0</v>
      </c>
      <c r="P38" s="50">
        <f t="shared" si="1"/>
        <v>0</v>
      </c>
      <c r="Q38" s="63">
        <v>0</v>
      </c>
      <c r="R38" s="63">
        <v>0</v>
      </c>
      <c r="S38" s="63">
        <v>0</v>
      </c>
      <c r="T38" s="64">
        <f t="shared" si="4"/>
        <v>0</v>
      </c>
      <c r="U38" s="53">
        <v>522</v>
      </c>
    </row>
    <row r="39" spans="1:21" ht="27" customHeight="1">
      <c r="A39" s="152" t="s">
        <v>15</v>
      </c>
      <c r="B39" s="153" t="s">
        <v>277</v>
      </c>
      <c r="C39" s="150" t="s">
        <v>29</v>
      </c>
      <c r="D39" s="27" t="s">
        <v>17</v>
      </c>
      <c r="E39" s="63">
        <v>0</v>
      </c>
      <c r="F39" s="63">
        <v>700</v>
      </c>
      <c r="G39" s="63">
        <v>100</v>
      </c>
      <c r="H39" s="46">
        <f t="shared" si="5"/>
        <v>800</v>
      </c>
      <c r="I39" s="63">
        <v>10</v>
      </c>
      <c r="J39" s="63">
        <v>10</v>
      </c>
      <c r="K39" s="63">
        <v>0</v>
      </c>
      <c r="L39" s="60">
        <f t="shared" si="6"/>
        <v>20</v>
      </c>
      <c r="M39" s="63">
        <v>0</v>
      </c>
      <c r="N39" s="63">
        <v>0</v>
      </c>
      <c r="O39" s="63">
        <v>0</v>
      </c>
      <c r="P39" s="50">
        <f t="shared" si="1"/>
        <v>0</v>
      </c>
      <c r="Q39" s="63">
        <v>0</v>
      </c>
      <c r="R39" s="63">
        <v>0</v>
      </c>
      <c r="S39" s="63">
        <v>0</v>
      </c>
      <c r="T39" s="64">
        <f t="shared" si="4"/>
        <v>0</v>
      </c>
      <c r="U39" s="53">
        <f t="shared" ref="U39:U51" si="9">H39+L39+P39+T39</f>
        <v>820</v>
      </c>
    </row>
    <row r="40" spans="1:21" ht="27" customHeight="1">
      <c r="A40" s="152"/>
      <c r="B40" s="153"/>
      <c r="C40" s="163"/>
      <c r="D40" s="28" t="s">
        <v>18</v>
      </c>
      <c r="E40" s="63">
        <v>0</v>
      </c>
      <c r="F40" s="63">
        <v>0</v>
      </c>
      <c r="G40" s="63">
        <v>0</v>
      </c>
      <c r="H40" s="46">
        <f t="shared" si="5"/>
        <v>0</v>
      </c>
      <c r="I40" s="63">
        <v>474</v>
      </c>
      <c r="J40" s="63">
        <v>0</v>
      </c>
      <c r="K40" s="63">
        <v>0</v>
      </c>
      <c r="L40" s="60">
        <f t="shared" si="6"/>
        <v>474</v>
      </c>
      <c r="M40" s="63">
        <v>52</v>
      </c>
      <c r="N40" s="63">
        <v>0</v>
      </c>
      <c r="O40" s="63">
        <v>33</v>
      </c>
      <c r="P40" s="50">
        <f t="shared" si="1"/>
        <v>85</v>
      </c>
      <c r="Q40" s="63">
        <v>0</v>
      </c>
      <c r="R40" s="63">
        <v>0</v>
      </c>
      <c r="S40" s="63">
        <v>0</v>
      </c>
      <c r="T40" s="64">
        <f t="shared" si="4"/>
        <v>0</v>
      </c>
      <c r="U40" s="53">
        <f t="shared" si="9"/>
        <v>559</v>
      </c>
    </row>
    <row r="41" spans="1:21" ht="27" customHeight="1">
      <c r="A41" s="152" t="s">
        <v>15</v>
      </c>
      <c r="B41" s="153" t="s">
        <v>277</v>
      </c>
      <c r="C41" s="150" t="s">
        <v>30</v>
      </c>
      <c r="D41" s="27" t="s">
        <v>17</v>
      </c>
      <c r="E41" s="63">
        <v>0</v>
      </c>
      <c r="F41" s="63">
        <v>0</v>
      </c>
      <c r="G41" s="63">
        <v>50</v>
      </c>
      <c r="H41" s="46">
        <f t="shared" si="5"/>
        <v>50</v>
      </c>
      <c r="I41" s="63">
        <v>0</v>
      </c>
      <c r="J41" s="63">
        <v>0</v>
      </c>
      <c r="K41" s="63">
        <v>50</v>
      </c>
      <c r="L41" s="60">
        <f t="shared" si="6"/>
        <v>50</v>
      </c>
      <c r="M41" s="63">
        <v>0</v>
      </c>
      <c r="N41" s="63">
        <v>0</v>
      </c>
      <c r="O41" s="63">
        <v>0</v>
      </c>
      <c r="P41" s="50">
        <f t="shared" si="1"/>
        <v>0</v>
      </c>
      <c r="Q41" s="63">
        <v>0</v>
      </c>
      <c r="R41" s="63">
        <v>0</v>
      </c>
      <c r="S41" s="63">
        <v>0</v>
      </c>
      <c r="T41" s="64">
        <f t="shared" si="4"/>
        <v>0</v>
      </c>
      <c r="U41" s="53">
        <f t="shared" si="9"/>
        <v>100</v>
      </c>
    </row>
    <row r="42" spans="1:21" ht="27" customHeight="1">
      <c r="A42" s="152"/>
      <c r="B42" s="153"/>
      <c r="C42" s="151"/>
      <c r="D42" s="28" t="s">
        <v>18</v>
      </c>
      <c r="E42" s="63">
        <v>0</v>
      </c>
      <c r="F42" s="63">
        <v>0</v>
      </c>
      <c r="G42" s="63">
        <v>0</v>
      </c>
      <c r="H42" s="46">
        <f t="shared" si="5"/>
        <v>0</v>
      </c>
      <c r="I42" s="63">
        <v>0</v>
      </c>
      <c r="J42" s="63">
        <v>0</v>
      </c>
      <c r="K42" s="63">
        <v>0</v>
      </c>
      <c r="L42" s="60">
        <f t="shared" si="6"/>
        <v>0</v>
      </c>
      <c r="M42" s="63">
        <v>0</v>
      </c>
      <c r="N42" s="63">
        <v>0</v>
      </c>
      <c r="O42" s="63">
        <v>0</v>
      </c>
      <c r="P42" s="50">
        <f t="shared" si="1"/>
        <v>0</v>
      </c>
      <c r="Q42" s="63">
        <v>0</v>
      </c>
      <c r="R42" s="63">
        <v>0</v>
      </c>
      <c r="S42" s="63">
        <v>0</v>
      </c>
      <c r="T42" s="64">
        <f t="shared" si="4"/>
        <v>0</v>
      </c>
      <c r="U42" s="53">
        <f t="shared" si="9"/>
        <v>0</v>
      </c>
    </row>
    <row r="43" spans="1:21" ht="27" customHeight="1">
      <c r="A43" s="152" t="s">
        <v>33</v>
      </c>
      <c r="B43" s="153" t="s">
        <v>295</v>
      </c>
      <c r="C43" s="153" t="s">
        <v>36</v>
      </c>
      <c r="D43" s="29" t="s">
        <v>17</v>
      </c>
      <c r="E43" s="65">
        <v>4025</v>
      </c>
      <c r="F43" s="65">
        <v>4025</v>
      </c>
      <c r="G43" s="65">
        <v>4025</v>
      </c>
      <c r="H43" s="66">
        <f t="shared" si="5"/>
        <v>12075</v>
      </c>
      <c r="I43" s="65">
        <v>4025</v>
      </c>
      <c r="J43" s="65">
        <v>4025</v>
      </c>
      <c r="K43" s="65">
        <v>4025</v>
      </c>
      <c r="L43" s="67">
        <f t="shared" si="6"/>
        <v>12075</v>
      </c>
      <c r="M43" s="65">
        <v>4025</v>
      </c>
      <c r="N43" s="65">
        <v>4025</v>
      </c>
      <c r="O43" s="65">
        <v>4025</v>
      </c>
      <c r="P43" s="50">
        <f t="shared" si="1"/>
        <v>12075</v>
      </c>
      <c r="Q43" s="63">
        <v>4025</v>
      </c>
      <c r="R43" s="63">
        <v>4025</v>
      </c>
      <c r="S43" s="63">
        <v>4025</v>
      </c>
      <c r="T43" s="64">
        <f t="shared" si="4"/>
        <v>12075</v>
      </c>
      <c r="U43" s="89">
        <f t="shared" si="9"/>
        <v>48300</v>
      </c>
    </row>
    <row r="44" spans="1:21" ht="37.5" customHeight="1">
      <c r="A44" s="152"/>
      <c r="B44" s="153"/>
      <c r="C44" s="153"/>
      <c r="D44" s="29" t="s">
        <v>18</v>
      </c>
      <c r="E44" s="63">
        <v>4027</v>
      </c>
      <c r="F44" s="63">
        <v>5382</v>
      </c>
      <c r="G44" s="63">
        <v>3462</v>
      </c>
      <c r="H44" s="46">
        <f t="shared" si="5"/>
        <v>12871</v>
      </c>
      <c r="I44" s="63">
        <v>2523</v>
      </c>
      <c r="J44" s="63">
        <v>3216</v>
      </c>
      <c r="K44" s="63">
        <v>3292</v>
      </c>
      <c r="L44" s="60">
        <f t="shared" si="6"/>
        <v>9031</v>
      </c>
      <c r="M44" s="63">
        <v>2965</v>
      </c>
      <c r="N44" s="68">
        <v>3192</v>
      </c>
      <c r="O44" s="63">
        <v>2871</v>
      </c>
      <c r="P44" s="50">
        <f t="shared" si="1"/>
        <v>9028</v>
      </c>
      <c r="Q44" s="63">
        <v>2556</v>
      </c>
      <c r="R44" s="63">
        <v>3515</v>
      </c>
      <c r="S44" s="63">
        <v>2522</v>
      </c>
      <c r="T44" s="64">
        <f t="shared" si="4"/>
        <v>8593</v>
      </c>
      <c r="U44" s="53">
        <f t="shared" si="9"/>
        <v>39523</v>
      </c>
    </row>
    <row r="45" spans="1:21" ht="27" customHeight="1">
      <c r="A45" s="152" t="s">
        <v>33</v>
      </c>
      <c r="B45" s="153" t="s">
        <v>38</v>
      </c>
      <c r="C45" s="153" t="s">
        <v>34</v>
      </c>
      <c r="D45" s="29" t="s">
        <v>17</v>
      </c>
      <c r="E45" s="65">
        <v>41</v>
      </c>
      <c r="F45" s="65">
        <v>48</v>
      </c>
      <c r="G45" s="65">
        <v>48</v>
      </c>
      <c r="H45" s="66">
        <f t="shared" si="5"/>
        <v>137</v>
      </c>
      <c r="I45" s="65">
        <v>46</v>
      </c>
      <c r="J45" s="65">
        <v>46</v>
      </c>
      <c r="K45" s="65">
        <v>46</v>
      </c>
      <c r="L45" s="67">
        <f t="shared" si="6"/>
        <v>138</v>
      </c>
      <c r="M45" s="65">
        <v>46</v>
      </c>
      <c r="N45" s="65">
        <v>46</v>
      </c>
      <c r="O45" s="65">
        <v>46</v>
      </c>
      <c r="P45" s="50">
        <f t="shared" si="1"/>
        <v>138</v>
      </c>
      <c r="Q45" s="63">
        <v>46</v>
      </c>
      <c r="R45" s="63">
        <v>46</v>
      </c>
      <c r="S45" s="63">
        <v>45</v>
      </c>
      <c r="T45" s="64">
        <f t="shared" si="4"/>
        <v>137</v>
      </c>
      <c r="U45" s="89">
        <f t="shared" si="9"/>
        <v>550</v>
      </c>
    </row>
    <row r="46" spans="1:21" ht="27" customHeight="1">
      <c r="A46" s="152"/>
      <c r="B46" s="153"/>
      <c r="C46" s="153"/>
      <c r="D46" s="29" t="s">
        <v>18</v>
      </c>
      <c r="E46" s="63">
        <v>41</v>
      </c>
      <c r="F46" s="63">
        <v>64</v>
      </c>
      <c r="G46" s="63">
        <v>70</v>
      </c>
      <c r="H46" s="46">
        <f t="shared" si="5"/>
        <v>175</v>
      </c>
      <c r="I46" s="63">
        <v>34</v>
      </c>
      <c r="J46" s="63">
        <v>53</v>
      </c>
      <c r="K46" s="63">
        <v>57</v>
      </c>
      <c r="L46" s="60">
        <f t="shared" si="6"/>
        <v>144</v>
      </c>
      <c r="M46" s="63">
        <v>63</v>
      </c>
      <c r="N46" s="63">
        <v>54</v>
      </c>
      <c r="O46" s="63">
        <v>58</v>
      </c>
      <c r="P46" s="50">
        <f t="shared" si="1"/>
        <v>175</v>
      </c>
      <c r="Q46" s="63">
        <v>42</v>
      </c>
      <c r="R46" s="63">
        <v>43</v>
      </c>
      <c r="S46" s="63">
        <v>42</v>
      </c>
      <c r="T46" s="64">
        <f t="shared" si="4"/>
        <v>127</v>
      </c>
      <c r="U46" s="53">
        <f t="shared" si="9"/>
        <v>621</v>
      </c>
    </row>
    <row r="47" spans="1:21" ht="27" customHeight="1">
      <c r="A47" s="152" t="s">
        <v>33</v>
      </c>
      <c r="B47" s="153" t="s">
        <v>239</v>
      </c>
      <c r="C47" s="153" t="s">
        <v>35</v>
      </c>
      <c r="D47" s="29" t="s">
        <v>17</v>
      </c>
      <c r="E47" s="65">
        <v>391</v>
      </c>
      <c r="F47" s="65">
        <v>292</v>
      </c>
      <c r="G47" s="65">
        <v>292</v>
      </c>
      <c r="H47" s="66">
        <f t="shared" si="5"/>
        <v>975</v>
      </c>
      <c r="I47" s="65">
        <v>290</v>
      </c>
      <c r="J47" s="65">
        <v>290</v>
      </c>
      <c r="K47" s="65">
        <v>295</v>
      </c>
      <c r="L47" s="67">
        <f t="shared" si="6"/>
        <v>875</v>
      </c>
      <c r="M47" s="65">
        <v>325</v>
      </c>
      <c r="N47" s="65">
        <v>325</v>
      </c>
      <c r="O47" s="65">
        <v>325</v>
      </c>
      <c r="P47" s="50">
        <f t="shared" si="1"/>
        <v>975</v>
      </c>
      <c r="Q47" s="63">
        <v>225</v>
      </c>
      <c r="R47" s="63">
        <v>225</v>
      </c>
      <c r="S47" s="63">
        <v>225</v>
      </c>
      <c r="T47" s="64">
        <f t="shared" si="4"/>
        <v>675</v>
      </c>
      <c r="U47" s="89">
        <f t="shared" si="9"/>
        <v>3500</v>
      </c>
    </row>
    <row r="48" spans="1:21" ht="27" customHeight="1">
      <c r="A48" s="152"/>
      <c r="B48" s="153"/>
      <c r="C48" s="153"/>
      <c r="D48" s="29" t="s">
        <v>18</v>
      </c>
      <c r="E48" s="63">
        <v>391</v>
      </c>
      <c r="F48" s="63">
        <v>583</v>
      </c>
      <c r="G48" s="63">
        <v>374</v>
      </c>
      <c r="H48" s="46">
        <f t="shared" si="5"/>
        <v>1348</v>
      </c>
      <c r="I48" s="63">
        <v>322</v>
      </c>
      <c r="J48" s="63">
        <v>287</v>
      </c>
      <c r="K48" s="63">
        <v>265</v>
      </c>
      <c r="L48" s="60">
        <f t="shared" si="6"/>
        <v>874</v>
      </c>
      <c r="M48" s="63">
        <v>311</v>
      </c>
      <c r="N48" s="63">
        <v>418</v>
      </c>
      <c r="O48" s="63">
        <v>280</v>
      </c>
      <c r="P48" s="50">
        <f t="shared" si="1"/>
        <v>1009</v>
      </c>
      <c r="Q48" s="63">
        <v>271</v>
      </c>
      <c r="R48" s="63">
        <v>246</v>
      </c>
      <c r="S48" s="63">
        <v>171</v>
      </c>
      <c r="T48" s="64">
        <f t="shared" si="4"/>
        <v>688</v>
      </c>
      <c r="U48" s="53">
        <f t="shared" si="9"/>
        <v>3919</v>
      </c>
    </row>
    <row r="49" spans="1:21" ht="27" customHeight="1">
      <c r="A49" s="148" t="s">
        <v>33</v>
      </c>
      <c r="B49" s="150" t="s">
        <v>39</v>
      </c>
      <c r="C49" s="150" t="s">
        <v>37</v>
      </c>
      <c r="D49" s="29" t="s">
        <v>17</v>
      </c>
      <c r="E49" s="65">
        <v>148</v>
      </c>
      <c r="F49" s="65">
        <v>201</v>
      </c>
      <c r="G49" s="65">
        <v>201</v>
      </c>
      <c r="H49" s="66">
        <f t="shared" si="5"/>
        <v>550</v>
      </c>
      <c r="I49" s="65">
        <v>185</v>
      </c>
      <c r="J49" s="65">
        <v>180</v>
      </c>
      <c r="K49" s="65">
        <v>185</v>
      </c>
      <c r="L49" s="67">
        <f t="shared" si="6"/>
        <v>550</v>
      </c>
      <c r="M49" s="65">
        <v>180</v>
      </c>
      <c r="N49" s="65">
        <v>185</v>
      </c>
      <c r="O49" s="65">
        <v>185</v>
      </c>
      <c r="P49" s="47">
        <f t="shared" si="1"/>
        <v>550</v>
      </c>
      <c r="Q49" s="63">
        <v>185</v>
      </c>
      <c r="R49" s="63">
        <v>185</v>
      </c>
      <c r="S49" s="63">
        <v>180</v>
      </c>
      <c r="T49" s="64">
        <f t="shared" si="4"/>
        <v>550</v>
      </c>
      <c r="U49" s="89">
        <f t="shared" si="9"/>
        <v>2200</v>
      </c>
    </row>
    <row r="50" spans="1:21" ht="27" customHeight="1">
      <c r="A50" s="149"/>
      <c r="B50" s="151"/>
      <c r="C50" s="151"/>
      <c r="D50" s="29" t="s">
        <v>18</v>
      </c>
      <c r="E50" s="63">
        <v>148</v>
      </c>
      <c r="F50" s="63">
        <v>241</v>
      </c>
      <c r="G50" s="63">
        <v>231</v>
      </c>
      <c r="H50" s="46">
        <f t="shared" si="5"/>
        <v>620</v>
      </c>
      <c r="I50" s="63">
        <v>203</v>
      </c>
      <c r="J50" s="63">
        <v>265</v>
      </c>
      <c r="K50" s="63">
        <v>182</v>
      </c>
      <c r="L50" s="60">
        <f t="shared" si="6"/>
        <v>650</v>
      </c>
      <c r="M50" s="63">
        <v>224</v>
      </c>
      <c r="N50" s="63">
        <v>186</v>
      </c>
      <c r="O50" s="63">
        <v>196</v>
      </c>
      <c r="P50" s="47">
        <f t="shared" si="1"/>
        <v>606</v>
      </c>
      <c r="Q50" s="63">
        <v>147</v>
      </c>
      <c r="R50" s="63">
        <v>204</v>
      </c>
      <c r="S50" s="63">
        <v>127</v>
      </c>
      <c r="T50" s="64">
        <f t="shared" si="4"/>
        <v>478</v>
      </c>
      <c r="U50" s="53">
        <f t="shared" si="9"/>
        <v>2354</v>
      </c>
    </row>
    <row r="51" spans="1:21" ht="27" customHeight="1">
      <c r="A51" s="152" t="s">
        <v>40</v>
      </c>
      <c r="B51" s="153" t="s">
        <v>41</v>
      </c>
      <c r="C51" s="153" t="s">
        <v>42</v>
      </c>
      <c r="D51" s="29" t="s">
        <v>17</v>
      </c>
      <c r="E51" s="63">
        <v>18</v>
      </c>
      <c r="F51" s="63">
        <v>0</v>
      </c>
      <c r="G51" s="63">
        <v>0</v>
      </c>
      <c r="H51" s="46">
        <f t="shared" si="5"/>
        <v>18</v>
      </c>
      <c r="I51" s="63">
        <v>18</v>
      </c>
      <c r="J51" s="63">
        <v>0</v>
      </c>
      <c r="K51" s="63">
        <v>0</v>
      </c>
      <c r="L51" s="60">
        <f t="shared" si="6"/>
        <v>18</v>
      </c>
      <c r="M51" s="63">
        <v>18</v>
      </c>
      <c r="N51" s="63">
        <v>0</v>
      </c>
      <c r="O51" s="63">
        <v>0</v>
      </c>
      <c r="P51" s="50">
        <f t="shared" si="1"/>
        <v>18</v>
      </c>
      <c r="Q51" s="63">
        <v>18</v>
      </c>
      <c r="R51" s="63">
        <v>0</v>
      </c>
      <c r="S51" s="63">
        <v>0</v>
      </c>
      <c r="T51" s="64">
        <f t="shared" si="4"/>
        <v>18</v>
      </c>
      <c r="U51" s="53">
        <f t="shared" si="9"/>
        <v>72</v>
      </c>
    </row>
    <row r="52" spans="1:21" ht="37.5" customHeight="1">
      <c r="A52" s="152"/>
      <c r="B52" s="153"/>
      <c r="C52" s="153"/>
      <c r="D52" s="29" t="s">
        <v>18</v>
      </c>
      <c r="E52" s="63">
        <v>18</v>
      </c>
      <c r="F52" s="63">
        <v>0</v>
      </c>
      <c r="G52" s="63">
        <v>0</v>
      </c>
      <c r="H52" s="46">
        <f t="shared" ref="H52:H84" si="10">SUM(E52:G52)</f>
        <v>18</v>
      </c>
      <c r="I52" s="63">
        <v>18</v>
      </c>
      <c r="J52" s="63">
        <v>0</v>
      </c>
      <c r="K52" s="63">
        <v>0</v>
      </c>
      <c r="L52" s="60">
        <f t="shared" ref="L52:L84" si="11">SUM(I52:K52)</f>
        <v>18</v>
      </c>
      <c r="M52" s="63">
        <v>18</v>
      </c>
      <c r="N52" s="63">
        <v>0</v>
      </c>
      <c r="O52" s="63">
        <v>0</v>
      </c>
      <c r="P52" s="50">
        <f t="shared" si="1"/>
        <v>18</v>
      </c>
      <c r="Q52" s="63">
        <v>18</v>
      </c>
      <c r="R52" s="63">
        <v>0</v>
      </c>
      <c r="S52" s="63">
        <v>0</v>
      </c>
      <c r="T52" s="64">
        <f t="shared" ref="T52:T84" si="12">S52+R52+Q52</f>
        <v>18</v>
      </c>
      <c r="U52" s="53">
        <f t="shared" ref="U52:U84" si="13">H52+L52+P52+T52</f>
        <v>72</v>
      </c>
    </row>
    <row r="53" spans="1:21" ht="27" customHeight="1">
      <c r="A53" s="152" t="s">
        <v>40</v>
      </c>
      <c r="B53" s="153" t="s">
        <v>41</v>
      </c>
      <c r="C53" s="153" t="s">
        <v>43</v>
      </c>
      <c r="D53" s="29" t="s">
        <v>17</v>
      </c>
      <c r="E53" s="63">
        <v>150</v>
      </c>
      <c r="F53" s="63">
        <v>50</v>
      </c>
      <c r="G53" s="63">
        <v>50</v>
      </c>
      <c r="H53" s="46">
        <f>SUM(E53:G53)</f>
        <v>250</v>
      </c>
      <c r="I53" s="63">
        <v>150</v>
      </c>
      <c r="J53" s="63">
        <v>50</v>
      </c>
      <c r="K53" s="63">
        <v>50</v>
      </c>
      <c r="L53" s="60">
        <f t="shared" si="11"/>
        <v>250</v>
      </c>
      <c r="M53" s="63">
        <v>150</v>
      </c>
      <c r="N53" s="63">
        <v>50</v>
      </c>
      <c r="O53" s="63">
        <v>50</v>
      </c>
      <c r="P53" s="50">
        <f t="shared" si="1"/>
        <v>250</v>
      </c>
      <c r="Q53" s="63">
        <v>150</v>
      </c>
      <c r="R53" s="63">
        <v>50</v>
      </c>
      <c r="S53" s="63">
        <v>50</v>
      </c>
      <c r="T53" s="64">
        <f t="shared" si="12"/>
        <v>250</v>
      </c>
      <c r="U53" s="53">
        <f t="shared" si="13"/>
        <v>1000</v>
      </c>
    </row>
    <row r="54" spans="1:21" ht="52.5" customHeight="1">
      <c r="A54" s="152"/>
      <c r="B54" s="153"/>
      <c r="C54" s="153"/>
      <c r="D54" s="29" t="s">
        <v>18</v>
      </c>
      <c r="E54" s="63">
        <v>166</v>
      </c>
      <c r="F54" s="63">
        <v>18</v>
      </c>
      <c r="G54" s="63">
        <v>150</v>
      </c>
      <c r="H54" s="46">
        <f t="shared" si="10"/>
        <v>334</v>
      </c>
      <c r="I54" s="63">
        <v>50</v>
      </c>
      <c r="J54" s="63">
        <v>5</v>
      </c>
      <c r="K54" s="63">
        <v>134</v>
      </c>
      <c r="L54" s="60">
        <f t="shared" si="11"/>
        <v>189</v>
      </c>
      <c r="M54" s="63">
        <v>72</v>
      </c>
      <c r="N54" s="63">
        <v>7</v>
      </c>
      <c r="O54" s="63">
        <v>171</v>
      </c>
      <c r="P54" s="50">
        <f t="shared" si="1"/>
        <v>250</v>
      </c>
      <c r="Q54" s="63">
        <v>73</v>
      </c>
      <c r="R54" s="63">
        <v>3</v>
      </c>
      <c r="S54" s="63">
        <v>0</v>
      </c>
      <c r="T54" s="64">
        <f t="shared" si="12"/>
        <v>76</v>
      </c>
      <c r="U54" s="53">
        <f t="shared" si="13"/>
        <v>849</v>
      </c>
    </row>
    <row r="55" spans="1:21" ht="27" customHeight="1">
      <c r="A55" s="152" t="s">
        <v>40</v>
      </c>
      <c r="B55" s="153" t="s">
        <v>41</v>
      </c>
      <c r="C55" s="153" t="s">
        <v>44</v>
      </c>
      <c r="D55" s="29" t="s">
        <v>17</v>
      </c>
      <c r="E55" s="63">
        <v>0</v>
      </c>
      <c r="F55" s="63">
        <v>0</v>
      </c>
      <c r="G55" s="63">
        <v>112</v>
      </c>
      <c r="H55" s="46">
        <f t="shared" si="10"/>
        <v>112</v>
      </c>
      <c r="I55" s="63">
        <v>0</v>
      </c>
      <c r="J55" s="63">
        <v>0</v>
      </c>
      <c r="K55" s="63">
        <v>113</v>
      </c>
      <c r="L55" s="60">
        <f t="shared" si="11"/>
        <v>113</v>
      </c>
      <c r="M55" s="63">
        <v>0</v>
      </c>
      <c r="N55" s="63">
        <v>0</v>
      </c>
      <c r="O55" s="63">
        <v>113</v>
      </c>
      <c r="P55" s="50">
        <f t="shared" si="1"/>
        <v>113</v>
      </c>
      <c r="Q55" s="63">
        <v>0</v>
      </c>
      <c r="R55" s="63">
        <v>0</v>
      </c>
      <c r="S55" s="63">
        <v>112</v>
      </c>
      <c r="T55" s="64">
        <f t="shared" si="12"/>
        <v>112</v>
      </c>
      <c r="U55" s="53">
        <f t="shared" si="13"/>
        <v>450</v>
      </c>
    </row>
    <row r="56" spans="1:21" ht="39" customHeight="1">
      <c r="A56" s="152"/>
      <c r="B56" s="153"/>
      <c r="C56" s="153"/>
      <c r="D56" s="29" t="s">
        <v>18</v>
      </c>
      <c r="E56" s="63">
        <v>0</v>
      </c>
      <c r="F56" s="63">
        <v>0</v>
      </c>
      <c r="G56" s="63">
        <v>159</v>
      </c>
      <c r="H56" s="46">
        <f t="shared" si="10"/>
        <v>159</v>
      </c>
      <c r="I56" s="63">
        <v>0</v>
      </c>
      <c r="J56" s="63">
        <v>0</v>
      </c>
      <c r="K56" s="63">
        <v>151</v>
      </c>
      <c r="L56" s="60">
        <f t="shared" si="11"/>
        <v>151</v>
      </c>
      <c r="M56" s="63">
        <v>0</v>
      </c>
      <c r="N56" s="63">
        <v>0</v>
      </c>
      <c r="O56" s="63">
        <v>164</v>
      </c>
      <c r="P56" s="50">
        <f t="shared" si="1"/>
        <v>164</v>
      </c>
      <c r="Q56" s="63">
        <v>0</v>
      </c>
      <c r="R56" s="63">
        <v>0</v>
      </c>
      <c r="S56" s="63">
        <v>221</v>
      </c>
      <c r="T56" s="64">
        <f t="shared" si="12"/>
        <v>221</v>
      </c>
      <c r="U56" s="53">
        <f t="shared" si="13"/>
        <v>695</v>
      </c>
    </row>
    <row r="57" spans="1:21" ht="27" customHeight="1">
      <c r="A57" s="152" t="s">
        <v>40</v>
      </c>
      <c r="B57" s="153" t="s">
        <v>41</v>
      </c>
      <c r="C57" s="153" t="s">
        <v>49</v>
      </c>
      <c r="D57" s="29" t="s">
        <v>17</v>
      </c>
      <c r="E57" s="63">
        <v>2</v>
      </c>
      <c r="F57" s="63">
        <v>3</v>
      </c>
      <c r="G57" s="63">
        <v>3</v>
      </c>
      <c r="H57" s="46">
        <f t="shared" si="10"/>
        <v>8</v>
      </c>
      <c r="I57" s="63">
        <v>3</v>
      </c>
      <c r="J57" s="63">
        <v>3</v>
      </c>
      <c r="K57" s="63">
        <v>3</v>
      </c>
      <c r="L57" s="60">
        <f t="shared" si="11"/>
        <v>9</v>
      </c>
      <c r="M57" s="63">
        <v>4</v>
      </c>
      <c r="N57" s="63">
        <v>3</v>
      </c>
      <c r="O57" s="63">
        <v>3</v>
      </c>
      <c r="P57" s="50">
        <f t="shared" si="1"/>
        <v>10</v>
      </c>
      <c r="Q57" s="63">
        <v>3</v>
      </c>
      <c r="R57" s="63">
        <v>3</v>
      </c>
      <c r="S57" s="63">
        <v>2</v>
      </c>
      <c r="T57" s="64">
        <f t="shared" si="12"/>
        <v>8</v>
      </c>
      <c r="U57" s="53">
        <f t="shared" si="13"/>
        <v>35</v>
      </c>
    </row>
    <row r="58" spans="1:21" ht="37.5" customHeight="1">
      <c r="A58" s="152"/>
      <c r="B58" s="153"/>
      <c r="C58" s="153"/>
      <c r="D58" s="29" t="s">
        <v>18</v>
      </c>
      <c r="E58" s="63">
        <v>2</v>
      </c>
      <c r="F58" s="63">
        <v>4</v>
      </c>
      <c r="G58" s="63">
        <v>4</v>
      </c>
      <c r="H58" s="46">
        <f t="shared" si="10"/>
        <v>10</v>
      </c>
      <c r="I58" s="63">
        <v>4</v>
      </c>
      <c r="J58" s="63">
        <v>1</v>
      </c>
      <c r="K58" s="63">
        <v>6</v>
      </c>
      <c r="L58" s="60">
        <f t="shared" si="11"/>
        <v>11</v>
      </c>
      <c r="M58" s="63">
        <v>2</v>
      </c>
      <c r="N58" s="63">
        <v>6</v>
      </c>
      <c r="O58" s="63">
        <v>4</v>
      </c>
      <c r="P58" s="50">
        <f t="shared" si="1"/>
        <v>12</v>
      </c>
      <c r="Q58" s="63">
        <v>7</v>
      </c>
      <c r="R58" s="63">
        <v>8</v>
      </c>
      <c r="S58" s="63">
        <v>2</v>
      </c>
      <c r="T58" s="64">
        <f t="shared" si="12"/>
        <v>17</v>
      </c>
      <c r="U58" s="53">
        <f t="shared" si="13"/>
        <v>50</v>
      </c>
    </row>
    <row r="59" spans="1:21" ht="27" customHeight="1">
      <c r="A59" s="152" t="s">
        <v>40</v>
      </c>
      <c r="B59" s="153" t="s">
        <v>41</v>
      </c>
      <c r="C59" s="153" t="s">
        <v>45</v>
      </c>
      <c r="D59" s="29" t="s">
        <v>17</v>
      </c>
      <c r="E59" s="63">
        <v>75</v>
      </c>
      <c r="F59" s="63">
        <v>200</v>
      </c>
      <c r="G59" s="63">
        <v>200</v>
      </c>
      <c r="H59" s="46">
        <f t="shared" si="10"/>
        <v>475</v>
      </c>
      <c r="I59" s="63">
        <v>150</v>
      </c>
      <c r="J59" s="63">
        <v>150</v>
      </c>
      <c r="K59" s="63">
        <v>175</v>
      </c>
      <c r="L59" s="60">
        <f t="shared" si="11"/>
        <v>475</v>
      </c>
      <c r="M59" s="63">
        <v>160</v>
      </c>
      <c r="N59" s="63">
        <v>160</v>
      </c>
      <c r="O59" s="63">
        <v>155</v>
      </c>
      <c r="P59" s="50">
        <f t="shared" si="1"/>
        <v>475</v>
      </c>
      <c r="Q59" s="63">
        <v>160</v>
      </c>
      <c r="R59" s="63">
        <v>160</v>
      </c>
      <c r="S59" s="63">
        <v>155</v>
      </c>
      <c r="T59" s="64">
        <f t="shared" si="12"/>
        <v>475</v>
      </c>
      <c r="U59" s="53">
        <f t="shared" si="13"/>
        <v>1900</v>
      </c>
    </row>
    <row r="60" spans="1:21" ht="45" customHeight="1">
      <c r="A60" s="152"/>
      <c r="B60" s="153"/>
      <c r="C60" s="153"/>
      <c r="D60" s="29" t="s">
        <v>18</v>
      </c>
      <c r="E60" s="63">
        <v>71</v>
      </c>
      <c r="F60" s="63">
        <v>257</v>
      </c>
      <c r="G60" s="63">
        <v>327</v>
      </c>
      <c r="H60" s="46">
        <f t="shared" si="10"/>
        <v>655</v>
      </c>
      <c r="I60" s="63">
        <v>203</v>
      </c>
      <c r="J60" s="63">
        <v>317</v>
      </c>
      <c r="K60" s="63">
        <v>310</v>
      </c>
      <c r="L60" s="60">
        <f t="shared" si="11"/>
        <v>830</v>
      </c>
      <c r="M60" s="63">
        <v>154</v>
      </c>
      <c r="N60" s="63">
        <v>251</v>
      </c>
      <c r="O60" s="63">
        <v>202</v>
      </c>
      <c r="P60" s="50">
        <f t="shared" si="1"/>
        <v>607</v>
      </c>
      <c r="Q60" s="63">
        <v>173</v>
      </c>
      <c r="R60" s="88">
        <v>313</v>
      </c>
      <c r="S60" s="63">
        <v>162</v>
      </c>
      <c r="T60" s="64">
        <f t="shared" si="12"/>
        <v>648</v>
      </c>
      <c r="U60" s="53">
        <f t="shared" si="13"/>
        <v>2740</v>
      </c>
    </row>
    <row r="61" spans="1:21" ht="27" customHeight="1">
      <c r="A61" s="152" t="s">
        <v>40</v>
      </c>
      <c r="B61" s="153" t="s">
        <v>41</v>
      </c>
      <c r="C61" s="153" t="s">
        <v>46</v>
      </c>
      <c r="D61" s="29" t="s">
        <v>17</v>
      </c>
      <c r="E61" s="63">
        <v>7</v>
      </c>
      <c r="F61" s="63">
        <v>5</v>
      </c>
      <c r="G61" s="63">
        <v>8</v>
      </c>
      <c r="H61" s="46">
        <f t="shared" si="10"/>
        <v>20</v>
      </c>
      <c r="I61" s="63">
        <v>7</v>
      </c>
      <c r="J61" s="63">
        <v>10</v>
      </c>
      <c r="K61" s="63">
        <v>8</v>
      </c>
      <c r="L61" s="60">
        <f t="shared" si="11"/>
        <v>25</v>
      </c>
      <c r="M61" s="63">
        <v>7</v>
      </c>
      <c r="N61" s="63">
        <v>10</v>
      </c>
      <c r="O61" s="63">
        <v>8</v>
      </c>
      <c r="P61" s="50">
        <f t="shared" si="1"/>
        <v>25</v>
      </c>
      <c r="Q61" s="63">
        <v>10</v>
      </c>
      <c r="R61" s="63">
        <v>10</v>
      </c>
      <c r="S61" s="63">
        <v>10</v>
      </c>
      <c r="T61" s="64">
        <f t="shared" si="12"/>
        <v>30</v>
      </c>
      <c r="U61" s="53">
        <f t="shared" si="13"/>
        <v>100</v>
      </c>
    </row>
    <row r="62" spans="1:21" ht="34.5" customHeight="1">
      <c r="A62" s="152"/>
      <c r="B62" s="153"/>
      <c r="C62" s="153"/>
      <c r="D62" s="29" t="s">
        <v>18</v>
      </c>
      <c r="E62" s="63">
        <v>10</v>
      </c>
      <c r="F62" s="63">
        <v>11</v>
      </c>
      <c r="G62" s="63">
        <v>15</v>
      </c>
      <c r="H62" s="46">
        <f t="shared" si="10"/>
        <v>36</v>
      </c>
      <c r="I62" s="63">
        <v>15</v>
      </c>
      <c r="J62" s="63">
        <v>15</v>
      </c>
      <c r="K62" s="63">
        <v>13</v>
      </c>
      <c r="L62" s="60">
        <f t="shared" si="11"/>
        <v>43</v>
      </c>
      <c r="M62" s="63">
        <v>8</v>
      </c>
      <c r="N62" s="63">
        <v>7</v>
      </c>
      <c r="O62" s="63">
        <v>11</v>
      </c>
      <c r="P62" s="50">
        <f t="shared" si="1"/>
        <v>26</v>
      </c>
      <c r="Q62" s="63">
        <v>5</v>
      </c>
      <c r="R62" s="63">
        <v>17</v>
      </c>
      <c r="S62" s="63">
        <v>5</v>
      </c>
      <c r="T62" s="64">
        <f t="shared" si="12"/>
        <v>27</v>
      </c>
      <c r="U62" s="53">
        <f t="shared" si="13"/>
        <v>132</v>
      </c>
    </row>
    <row r="63" spans="1:21" ht="27" customHeight="1">
      <c r="A63" s="152" t="s">
        <v>40</v>
      </c>
      <c r="B63" s="153" t="s">
        <v>41</v>
      </c>
      <c r="C63" s="153" t="s">
        <v>47</v>
      </c>
      <c r="D63" s="29" t="s">
        <v>17</v>
      </c>
      <c r="E63" s="63">
        <v>200</v>
      </c>
      <c r="F63" s="63">
        <v>375</v>
      </c>
      <c r="G63" s="63">
        <v>375</v>
      </c>
      <c r="H63" s="46">
        <f t="shared" si="10"/>
        <v>950</v>
      </c>
      <c r="I63" s="63">
        <v>300</v>
      </c>
      <c r="J63" s="63">
        <v>330</v>
      </c>
      <c r="K63" s="63">
        <v>320</v>
      </c>
      <c r="L63" s="60">
        <f t="shared" si="11"/>
        <v>950</v>
      </c>
      <c r="M63" s="63">
        <v>300</v>
      </c>
      <c r="N63" s="63">
        <v>330</v>
      </c>
      <c r="O63" s="63">
        <v>320</v>
      </c>
      <c r="P63" s="50">
        <f t="shared" si="1"/>
        <v>950</v>
      </c>
      <c r="Q63" s="63">
        <v>300</v>
      </c>
      <c r="R63" s="63">
        <v>330</v>
      </c>
      <c r="S63" s="63">
        <v>320</v>
      </c>
      <c r="T63" s="64">
        <f t="shared" si="12"/>
        <v>950</v>
      </c>
      <c r="U63" s="53">
        <f t="shared" si="13"/>
        <v>3800</v>
      </c>
    </row>
    <row r="64" spans="1:21" ht="42" customHeight="1">
      <c r="A64" s="152"/>
      <c r="B64" s="153"/>
      <c r="C64" s="153"/>
      <c r="D64" s="29" t="s">
        <v>18</v>
      </c>
      <c r="E64" s="63">
        <v>144</v>
      </c>
      <c r="F64" s="63">
        <v>283</v>
      </c>
      <c r="G64" s="63">
        <v>471</v>
      </c>
      <c r="H64" s="46">
        <f t="shared" si="10"/>
        <v>898</v>
      </c>
      <c r="I64" s="63">
        <v>1001</v>
      </c>
      <c r="J64" s="63">
        <v>405</v>
      </c>
      <c r="K64" s="63">
        <v>732</v>
      </c>
      <c r="L64" s="60">
        <f t="shared" si="11"/>
        <v>2138</v>
      </c>
      <c r="M64" s="63">
        <v>1104</v>
      </c>
      <c r="N64" s="63">
        <v>1125</v>
      </c>
      <c r="O64" s="63">
        <v>1682</v>
      </c>
      <c r="P64" s="50">
        <f t="shared" si="1"/>
        <v>3911</v>
      </c>
      <c r="Q64" s="63">
        <v>894</v>
      </c>
      <c r="R64" s="63">
        <v>995</v>
      </c>
      <c r="S64" s="63">
        <v>501</v>
      </c>
      <c r="T64" s="64">
        <f t="shared" si="12"/>
        <v>2390</v>
      </c>
      <c r="U64" s="53">
        <f t="shared" si="13"/>
        <v>9337</v>
      </c>
    </row>
    <row r="65" spans="1:21" ht="27" customHeight="1">
      <c r="A65" s="152" t="s">
        <v>40</v>
      </c>
      <c r="B65" s="153" t="s">
        <v>224</v>
      </c>
      <c r="C65" s="153" t="s">
        <v>48</v>
      </c>
      <c r="D65" s="29" t="s">
        <v>17</v>
      </c>
      <c r="E65" s="63">
        <v>290</v>
      </c>
      <c r="F65" s="63">
        <v>265</v>
      </c>
      <c r="G65" s="63">
        <v>320</v>
      </c>
      <c r="H65" s="46">
        <f t="shared" si="10"/>
        <v>875</v>
      </c>
      <c r="I65" s="63">
        <v>265</v>
      </c>
      <c r="J65" s="63">
        <v>320</v>
      </c>
      <c r="K65" s="63">
        <v>290</v>
      </c>
      <c r="L65" s="60">
        <f t="shared" si="11"/>
        <v>875</v>
      </c>
      <c r="M65" s="63">
        <v>265</v>
      </c>
      <c r="N65" s="63">
        <v>290</v>
      </c>
      <c r="O65" s="63">
        <v>320</v>
      </c>
      <c r="P65" s="47">
        <f t="shared" si="1"/>
        <v>875</v>
      </c>
      <c r="Q65" s="63">
        <v>265</v>
      </c>
      <c r="R65" s="63">
        <v>290</v>
      </c>
      <c r="S65" s="63">
        <v>320</v>
      </c>
      <c r="T65" s="64">
        <f t="shared" si="12"/>
        <v>875</v>
      </c>
      <c r="U65" s="53">
        <f t="shared" si="13"/>
        <v>3500</v>
      </c>
    </row>
    <row r="66" spans="1:21" ht="43.5" customHeight="1">
      <c r="A66" s="152"/>
      <c r="B66" s="153"/>
      <c r="C66" s="153"/>
      <c r="D66" s="29" t="s">
        <v>18</v>
      </c>
      <c r="E66" s="63">
        <v>288</v>
      </c>
      <c r="F66" s="63">
        <v>360</v>
      </c>
      <c r="G66" s="63">
        <v>407</v>
      </c>
      <c r="H66" s="46">
        <f t="shared" si="10"/>
        <v>1055</v>
      </c>
      <c r="I66" s="63">
        <v>373</v>
      </c>
      <c r="J66" s="63">
        <v>390</v>
      </c>
      <c r="K66" s="63">
        <v>341</v>
      </c>
      <c r="L66" s="60">
        <f t="shared" si="11"/>
        <v>1104</v>
      </c>
      <c r="M66" s="63">
        <v>387</v>
      </c>
      <c r="N66" s="63">
        <v>360</v>
      </c>
      <c r="O66" s="63">
        <v>295</v>
      </c>
      <c r="P66" s="50">
        <f t="shared" si="1"/>
        <v>1042</v>
      </c>
      <c r="Q66" s="63">
        <v>326</v>
      </c>
      <c r="R66" s="63">
        <v>370</v>
      </c>
      <c r="S66" s="63">
        <v>235</v>
      </c>
      <c r="T66" s="64">
        <f t="shared" si="12"/>
        <v>931</v>
      </c>
      <c r="U66" s="53">
        <f t="shared" si="13"/>
        <v>4132</v>
      </c>
    </row>
    <row r="67" spans="1:21" ht="27" customHeight="1">
      <c r="A67" s="152" t="s">
        <v>50</v>
      </c>
      <c r="B67" s="153" t="s">
        <v>57</v>
      </c>
      <c r="C67" s="153" t="s">
        <v>52</v>
      </c>
      <c r="D67" s="29" t="s">
        <v>17</v>
      </c>
      <c r="E67" s="63">
        <v>10</v>
      </c>
      <c r="F67" s="63">
        <v>20</v>
      </c>
      <c r="G67" s="63">
        <v>5</v>
      </c>
      <c r="H67" s="46">
        <f t="shared" si="10"/>
        <v>35</v>
      </c>
      <c r="I67" s="63">
        <v>10</v>
      </c>
      <c r="J67" s="63">
        <v>5</v>
      </c>
      <c r="K67" s="63">
        <v>25</v>
      </c>
      <c r="L67" s="60">
        <f t="shared" si="11"/>
        <v>40</v>
      </c>
      <c r="M67" s="63">
        <v>150</v>
      </c>
      <c r="N67" s="63">
        <v>125</v>
      </c>
      <c r="O67" s="63">
        <v>50</v>
      </c>
      <c r="P67" s="50">
        <f t="shared" si="1"/>
        <v>325</v>
      </c>
      <c r="Q67" s="63">
        <v>0</v>
      </c>
      <c r="R67" s="63">
        <v>0</v>
      </c>
      <c r="S67" s="63">
        <v>0</v>
      </c>
      <c r="T67" s="64">
        <f t="shared" si="12"/>
        <v>0</v>
      </c>
      <c r="U67" s="53">
        <f t="shared" si="13"/>
        <v>400</v>
      </c>
    </row>
    <row r="68" spans="1:21" ht="36" customHeight="1">
      <c r="A68" s="152"/>
      <c r="B68" s="153"/>
      <c r="C68" s="153"/>
      <c r="D68" s="29" t="s">
        <v>18</v>
      </c>
      <c r="E68" s="63">
        <v>5</v>
      </c>
      <c r="F68" s="63">
        <v>3</v>
      </c>
      <c r="G68" s="63">
        <v>6</v>
      </c>
      <c r="H68" s="46">
        <f t="shared" si="10"/>
        <v>14</v>
      </c>
      <c r="I68" s="63">
        <v>3</v>
      </c>
      <c r="J68" s="63">
        <v>9</v>
      </c>
      <c r="K68" s="63">
        <v>17</v>
      </c>
      <c r="L68" s="60">
        <f t="shared" si="11"/>
        <v>29</v>
      </c>
      <c r="M68" s="63">
        <v>0</v>
      </c>
      <c r="N68" s="63">
        <v>209</v>
      </c>
      <c r="O68" s="63">
        <v>26</v>
      </c>
      <c r="P68" s="50">
        <f t="shared" si="1"/>
        <v>235</v>
      </c>
      <c r="Q68" s="63">
        <v>12</v>
      </c>
      <c r="R68" s="63">
        <v>6</v>
      </c>
      <c r="S68" s="63">
        <v>0</v>
      </c>
      <c r="T68" s="64">
        <f t="shared" si="12"/>
        <v>18</v>
      </c>
      <c r="U68" s="53">
        <f t="shared" si="13"/>
        <v>296</v>
      </c>
    </row>
    <row r="69" spans="1:21" ht="36" customHeight="1">
      <c r="A69" s="152" t="s">
        <v>50</v>
      </c>
      <c r="B69" s="153" t="s">
        <v>57</v>
      </c>
      <c r="C69" s="153" t="s">
        <v>275</v>
      </c>
      <c r="D69" s="29" t="s">
        <v>17</v>
      </c>
      <c r="E69" s="63">
        <v>225</v>
      </c>
      <c r="F69" s="63">
        <v>225</v>
      </c>
      <c r="G69" s="63">
        <v>225</v>
      </c>
      <c r="H69" s="46">
        <f>G69</f>
        <v>225</v>
      </c>
      <c r="I69" s="63">
        <v>225</v>
      </c>
      <c r="J69" s="63">
        <v>225</v>
      </c>
      <c r="K69" s="63">
        <v>225</v>
      </c>
      <c r="L69" s="60">
        <f>K69</f>
        <v>225</v>
      </c>
      <c r="M69" s="63">
        <v>225</v>
      </c>
      <c r="N69" s="63">
        <v>225</v>
      </c>
      <c r="O69" s="63">
        <v>225</v>
      </c>
      <c r="P69" s="50">
        <f>O69</f>
        <v>225</v>
      </c>
      <c r="Q69" s="63">
        <v>225</v>
      </c>
      <c r="R69" s="63">
        <v>225</v>
      </c>
      <c r="S69" s="63">
        <v>225</v>
      </c>
      <c r="T69" s="64">
        <f>S69</f>
        <v>225</v>
      </c>
      <c r="U69" s="53">
        <f>T69</f>
        <v>225</v>
      </c>
    </row>
    <row r="70" spans="1:21" ht="36" customHeight="1">
      <c r="A70" s="152"/>
      <c r="B70" s="153"/>
      <c r="C70" s="153"/>
      <c r="D70" s="29" t="s">
        <v>18</v>
      </c>
      <c r="E70" s="63">
        <v>174</v>
      </c>
      <c r="F70" s="63">
        <v>180</v>
      </c>
      <c r="G70" s="63">
        <v>183</v>
      </c>
      <c r="H70" s="46">
        <v>172</v>
      </c>
      <c r="I70" s="63">
        <v>187</v>
      </c>
      <c r="J70" s="63">
        <v>193</v>
      </c>
      <c r="K70" s="63">
        <v>196</v>
      </c>
      <c r="L70" s="60">
        <v>192</v>
      </c>
      <c r="M70" s="63">
        <v>0</v>
      </c>
      <c r="N70" s="63">
        <v>187</v>
      </c>
      <c r="O70" s="63">
        <v>198</v>
      </c>
      <c r="P70" s="50">
        <v>191</v>
      </c>
      <c r="Q70" s="63">
        <v>203</v>
      </c>
      <c r="R70" s="63">
        <v>215</v>
      </c>
      <c r="S70" s="63">
        <v>222</v>
      </c>
      <c r="T70" s="64">
        <f>S70</f>
        <v>222</v>
      </c>
      <c r="U70" s="53">
        <v>225</v>
      </c>
    </row>
    <row r="71" spans="1:21" ht="27" customHeight="1">
      <c r="A71" s="152" t="s">
        <v>50</v>
      </c>
      <c r="B71" s="153" t="s">
        <v>53</v>
      </c>
      <c r="C71" s="153" t="s">
        <v>53</v>
      </c>
      <c r="D71" s="29" t="s">
        <v>17</v>
      </c>
      <c r="E71" s="63">
        <v>6165</v>
      </c>
      <c r="F71" s="63">
        <v>6165</v>
      </c>
      <c r="G71" s="63">
        <v>6165</v>
      </c>
      <c r="H71" s="46">
        <f>SUM(E71:G71)</f>
        <v>18495</v>
      </c>
      <c r="I71" s="63">
        <v>6165</v>
      </c>
      <c r="J71" s="63">
        <v>6165</v>
      </c>
      <c r="K71" s="63">
        <v>6165</v>
      </c>
      <c r="L71" s="60">
        <f>SUM(I71:K71)</f>
        <v>18495</v>
      </c>
      <c r="M71" s="63">
        <v>0</v>
      </c>
      <c r="N71" s="63">
        <v>6165</v>
      </c>
      <c r="O71" s="63">
        <v>12330</v>
      </c>
      <c r="P71" s="50">
        <f t="shared" si="1"/>
        <v>18495</v>
      </c>
      <c r="Q71" s="63">
        <v>6165</v>
      </c>
      <c r="R71" s="63">
        <v>6165</v>
      </c>
      <c r="S71" s="63">
        <v>6165</v>
      </c>
      <c r="T71" s="64">
        <f>S71+R71+Q71</f>
        <v>18495</v>
      </c>
      <c r="U71" s="53">
        <f>H71+L71+P71+T71</f>
        <v>73980</v>
      </c>
    </row>
    <row r="72" spans="1:21" ht="42" customHeight="1">
      <c r="A72" s="152"/>
      <c r="B72" s="153"/>
      <c r="C72" s="153"/>
      <c r="D72" s="29" t="s">
        <v>18</v>
      </c>
      <c r="E72" s="63">
        <v>1590</v>
      </c>
      <c r="F72" s="63">
        <v>14580</v>
      </c>
      <c r="G72" s="63">
        <v>16698</v>
      </c>
      <c r="H72" s="46">
        <f t="shared" si="10"/>
        <v>32868</v>
      </c>
      <c r="I72" s="63">
        <v>12336</v>
      </c>
      <c r="J72" s="63">
        <v>17490</v>
      </c>
      <c r="K72" s="63">
        <v>18612</v>
      </c>
      <c r="L72" s="60">
        <f t="shared" si="11"/>
        <v>48438</v>
      </c>
      <c r="M72" s="63">
        <v>0</v>
      </c>
      <c r="N72" s="63">
        <v>6270</v>
      </c>
      <c r="O72" s="63">
        <v>14742</v>
      </c>
      <c r="P72" s="50">
        <f t="shared" si="1"/>
        <v>21012</v>
      </c>
      <c r="Q72" s="63">
        <v>15498</v>
      </c>
      <c r="R72" s="63">
        <v>15180</v>
      </c>
      <c r="S72" s="75">
        <v>10626</v>
      </c>
      <c r="T72" s="64">
        <f t="shared" si="12"/>
        <v>41304</v>
      </c>
      <c r="U72" s="90">
        <f t="shared" si="13"/>
        <v>143622</v>
      </c>
    </row>
    <row r="73" spans="1:21" ht="27" customHeight="1">
      <c r="A73" s="152" t="s">
        <v>50</v>
      </c>
      <c r="B73" s="157" t="s">
        <v>296</v>
      </c>
      <c r="C73" s="153" t="s">
        <v>161</v>
      </c>
      <c r="D73" s="29" t="s">
        <v>17</v>
      </c>
      <c r="E73" s="63">
        <v>0</v>
      </c>
      <c r="F73" s="63">
        <v>1</v>
      </c>
      <c r="G73" s="63">
        <v>0</v>
      </c>
      <c r="H73" s="46">
        <f t="shared" si="10"/>
        <v>1</v>
      </c>
      <c r="I73" s="63">
        <v>1</v>
      </c>
      <c r="J73" s="63">
        <v>0</v>
      </c>
      <c r="K73" s="63">
        <v>0</v>
      </c>
      <c r="L73" s="60">
        <f t="shared" si="11"/>
        <v>1</v>
      </c>
      <c r="M73" s="63">
        <v>0</v>
      </c>
      <c r="N73" s="63">
        <v>1</v>
      </c>
      <c r="O73" s="63">
        <v>0</v>
      </c>
      <c r="P73" s="50">
        <f t="shared" si="1"/>
        <v>1</v>
      </c>
      <c r="Q73" s="63">
        <v>1</v>
      </c>
      <c r="R73" s="63">
        <v>0</v>
      </c>
      <c r="S73" s="63">
        <v>1</v>
      </c>
      <c r="T73" s="64">
        <f t="shared" si="12"/>
        <v>2</v>
      </c>
      <c r="U73" s="53">
        <f t="shared" si="13"/>
        <v>5</v>
      </c>
    </row>
    <row r="74" spans="1:21" ht="36" customHeight="1">
      <c r="A74" s="152"/>
      <c r="B74" s="157"/>
      <c r="C74" s="153"/>
      <c r="D74" s="29" t="s">
        <v>18</v>
      </c>
      <c r="E74" s="63">
        <v>0</v>
      </c>
      <c r="F74" s="63">
        <v>1</v>
      </c>
      <c r="G74" s="63">
        <v>0</v>
      </c>
      <c r="H74" s="46">
        <f t="shared" si="10"/>
        <v>1</v>
      </c>
      <c r="I74" s="63">
        <v>1</v>
      </c>
      <c r="J74" s="63">
        <v>0</v>
      </c>
      <c r="K74" s="63">
        <v>1</v>
      </c>
      <c r="L74" s="60">
        <f t="shared" si="11"/>
        <v>2</v>
      </c>
      <c r="M74" s="63">
        <v>0</v>
      </c>
      <c r="N74" s="63">
        <v>1</v>
      </c>
      <c r="O74" s="63">
        <v>0</v>
      </c>
      <c r="P74" s="50">
        <f t="shared" ref="P74:P147" si="14">SUM(M74:O74)</f>
        <v>1</v>
      </c>
      <c r="Q74" s="63">
        <v>1</v>
      </c>
      <c r="R74" s="63">
        <v>0</v>
      </c>
      <c r="S74" s="63">
        <v>1</v>
      </c>
      <c r="T74" s="64">
        <f t="shared" si="12"/>
        <v>2</v>
      </c>
      <c r="U74" s="53">
        <f t="shared" si="13"/>
        <v>6</v>
      </c>
    </row>
    <row r="75" spans="1:21" ht="27" customHeight="1">
      <c r="A75" s="152" t="s">
        <v>50</v>
      </c>
      <c r="B75" s="153" t="s">
        <v>297</v>
      </c>
      <c r="C75" s="153" t="s">
        <v>58</v>
      </c>
      <c r="D75" s="29" t="s">
        <v>17</v>
      </c>
      <c r="E75" s="63">
        <v>0</v>
      </c>
      <c r="F75" s="63">
        <v>2</v>
      </c>
      <c r="G75" s="63">
        <v>2</v>
      </c>
      <c r="H75" s="46">
        <f t="shared" si="10"/>
        <v>4</v>
      </c>
      <c r="I75" s="63">
        <v>0</v>
      </c>
      <c r="J75" s="63">
        <v>0</v>
      </c>
      <c r="K75" s="63">
        <v>0</v>
      </c>
      <c r="L75" s="60">
        <v>0</v>
      </c>
      <c r="M75" s="63">
        <v>5</v>
      </c>
      <c r="N75" s="63">
        <v>5</v>
      </c>
      <c r="O75" s="63">
        <v>5</v>
      </c>
      <c r="P75" s="50">
        <f t="shared" si="14"/>
        <v>15</v>
      </c>
      <c r="Q75" s="63">
        <v>0</v>
      </c>
      <c r="R75" s="63">
        <v>0</v>
      </c>
      <c r="S75" s="63">
        <v>0</v>
      </c>
      <c r="T75" s="64">
        <f t="shared" si="12"/>
        <v>0</v>
      </c>
      <c r="U75" s="53">
        <f t="shared" si="13"/>
        <v>19</v>
      </c>
    </row>
    <row r="76" spans="1:21" ht="43.5" customHeight="1">
      <c r="A76" s="152"/>
      <c r="B76" s="153"/>
      <c r="C76" s="153"/>
      <c r="D76" s="29" t="s">
        <v>18</v>
      </c>
      <c r="E76" s="63">
        <v>0</v>
      </c>
      <c r="F76" s="63">
        <v>20</v>
      </c>
      <c r="G76" s="63">
        <v>20</v>
      </c>
      <c r="H76" s="46">
        <f>G76</f>
        <v>20</v>
      </c>
      <c r="I76" s="63">
        <v>18</v>
      </c>
      <c r="J76" s="63">
        <v>18</v>
      </c>
      <c r="K76" s="63">
        <v>16</v>
      </c>
      <c r="L76" s="60">
        <f>K76</f>
        <v>16</v>
      </c>
      <c r="M76" s="63">
        <v>0</v>
      </c>
      <c r="N76" s="63">
        <v>22</v>
      </c>
      <c r="O76" s="63">
        <v>22</v>
      </c>
      <c r="P76" s="50">
        <f>O76</f>
        <v>22</v>
      </c>
      <c r="Q76" s="63">
        <v>22</v>
      </c>
      <c r="R76" s="63">
        <v>22</v>
      </c>
      <c r="S76" s="63">
        <v>22</v>
      </c>
      <c r="T76" s="64">
        <f>S76</f>
        <v>22</v>
      </c>
      <c r="U76" s="53">
        <v>22</v>
      </c>
    </row>
    <row r="77" spans="1:21" ht="27" customHeight="1">
      <c r="A77" s="152" t="s">
        <v>50</v>
      </c>
      <c r="B77" s="153" t="s">
        <v>54</v>
      </c>
      <c r="C77" s="153" t="s">
        <v>55</v>
      </c>
      <c r="D77" s="29" t="s">
        <v>17</v>
      </c>
      <c r="E77" s="63">
        <v>0</v>
      </c>
      <c r="F77" s="63">
        <v>1</v>
      </c>
      <c r="G77" s="63">
        <v>2</v>
      </c>
      <c r="H77" s="46">
        <f t="shared" si="10"/>
        <v>3</v>
      </c>
      <c r="I77" s="63">
        <v>1</v>
      </c>
      <c r="J77" s="63">
        <v>1</v>
      </c>
      <c r="K77" s="63">
        <v>1</v>
      </c>
      <c r="L77" s="60">
        <f t="shared" si="11"/>
        <v>3</v>
      </c>
      <c r="M77" s="63">
        <v>0</v>
      </c>
      <c r="N77" s="63">
        <v>1</v>
      </c>
      <c r="O77" s="63">
        <v>2</v>
      </c>
      <c r="P77" s="50">
        <f t="shared" si="14"/>
        <v>3</v>
      </c>
      <c r="Q77" s="63">
        <v>1</v>
      </c>
      <c r="R77" s="63">
        <v>1</v>
      </c>
      <c r="S77" s="63">
        <v>1</v>
      </c>
      <c r="T77" s="64">
        <f t="shared" si="12"/>
        <v>3</v>
      </c>
      <c r="U77" s="53">
        <f t="shared" si="13"/>
        <v>12</v>
      </c>
    </row>
    <row r="78" spans="1:21" ht="40.5" customHeight="1">
      <c r="A78" s="152"/>
      <c r="B78" s="153"/>
      <c r="C78" s="153"/>
      <c r="D78" s="29" t="s">
        <v>18</v>
      </c>
      <c r="E78" s="63">
        <v>0</v>
      </c>
      <c r="F78" s="63">
        <v>0</v>
      </c>
      <c r="G78" s="63">
        <v>2</v>
      </c>
      <c r="H78" s="46">
        <f t="shared" si="10"/>
        <v>2</v>
      </c>
      <c r="I78" s="63">
        <v>0</v>
      </c>
      <c r="J78" s="63">
        <v>3</v>
      </c>
      <c r="K78" s="63">
        <v>2</v>
      </c>
      <c r="L78" s="60">
        <f t="shared" si="11"/>
        <v>5</v>
      </c>
      <c r="M78" s="63">
        <v>0</v>
      </c>
      <c r="N78" s="63">
        <v>0</v>
      </c>
      <c r="O78" s="63">
        <v>0</v>
      </c>
      <c r="P78" s="50">
        <f t="shared" si="14"/>
        <v>0</v>
      </c>
      <c r="Q78" s="63">
        <v>1</v>
      </c>
      <c r="R78" s="63">
        <v>2</v>
      </c>
      <c r="S78" s="63">
        <v>2</v>
      </c>
      <c r="T78" s="64">
        <f t="shared" si="12"/>
        <v>5</v>
      </c>
      <c r="U78" s="53">
        <f t="shared" si="13"/>
        <v>12</v>
      </c>
    </row>
    <row r="79" spans="1:21" ht="27" customHeight="1">
      <c r="A79" s="152" t="s">
        <v>50</v>
      </c>
      <c r="B79" s="153" t="s">
        <v>54</v>
      </c>
      <c r="C79" s="150" t="s">
        <v>217</v>
      </c>
      <c r="D79" s="29" t="s">
        <v>17</v>
      </c>
      <c r="E79" s="63">
        <v>0</v>
      </c>
      <c r="F79" s="63">
        <v>92</v>
      </c>
      <c r="G79" s="63">
        <v>93</v>
      </c>
      <c r="H79" s="46">
        <f t="shared" si="10"/>
        <v>185</v>
      </c>
      <c r="I79" s="63">
        <v>62</v>
      </c>
      <c r="J79" s="63">
        <v>62</v>
      </c>
      <c r="K79" s="63">
        <v>62</v>
      </c>
      <c r="L79" s="60">
        <f t="shared" si="11"/>
        <v>186</v>
      </c>
      <c r="M79" s="63">
        <v>0</v>
      </c>
      <c r="N79" s="63">
        <v>92</v>
      </c>
      <c r="O79" s="63">
        <v>93</v>
      </c>
      <c r="P79" s="50">
        <f t="shared" si="14"/>
        <v>185</v>
      </c>
      <c r="Q79" s="63">
        <v>62</v>
      </c>
      <c r="R79" s="63">
        <v>62</v>
      </c>
      <c r="S79" s="63">
        <v>62</v>
      </c>
      <c r="T79" s="64">
        <f t="shared" si="12"/>
        <v>186</v>
      </c>
      <c r="U79" s="53">
        <f t="shared" si="13"/>
        <v>742</v>
      </c>
    </row>
    <row r="80" spans="1:21" ht="40.5" customHeight="1">
      <c r="A80" s="152"/>
      <c r="B80" s="153"/>
      <c r="C80" s="151"/>
      <c r="D80" s="29" t="s">
        <v>18</v>
      </c>
      <c r="E80" s="63">
        <v>0</v>
      </c>
      <c r="F80" s="63">
        <v>0</v>
      </c>
      <c r="G80" s="63">
        <v>80</v>
      </c>
      <c r="H80" s="46">
        <f t="shared" si="10"/>
        <v>80</v>
      </c>
      <c r="I80" s="63">
        <v>0</v>
      </c>
      <c r="J80" s="63">
        <v>75</v>
      </c>
      <c r="K80" s="63">
        <v>30</v>
      </c>
      <c r="L80" s="60">
        <f t="shared" si="11"/>
        <v>105</v>
      </c>
      <c r="M80" s="63">
        <v>0</v>
      </c>
      <c r="N80" s="63">
        <v>0</v>
      </c>
      <c r="O80" s="63">
        <v>0</v>
      </c>
      <c r="P80" s="50">
        <f t="shared" si="14"/>
        <v>0</v>
      </c>
      <c r="Q80" s="63">
        <v>168</v>
      </c>
      <c r="R80" s="63">
        <v>145</v>
      </c>
      <c r="S80" s="63">
        <v>120</v>
      </c>
      <c r="T80" s="64">
        <f t="shared" si="12"/>
        <v>433</v>
      </c>
      <c r="U80" s="53">
        <f t="shared" si="13"/>
        <v>618</v>
      </c>
    </row>
    <row r="81" spans="1:21" ht="27" customHeight="1">
      <c r="A81" s="152" t="s">
        <v>50</v>
      </c>
      <c r="B81" s="153" t="s">
        <v>51</v>
      </c>
      <c r="C81" s="153" t="s">
        <v>59</v>
      </c>
      <c r="D81" s="29" t="s">
        <v>17</v>
      </c>
      <c r="E81" s="63">
        <v>10</v>
      </c>
      <c r="F81" s="63">
        <v>10</v>
      </c>
      <c r="G81" s="63">
        <v>10</v>
      </c>
      <c r="H81" s="46">
        <f t="shared" si="10"/>
        <v>30</v>
      </c>
      <c r="I81" s="63">
        <v>15</v>
      </c>
      <c r="J81" s="63">
        <v>15</v>
      </c>
      <c r="K81" s="63">
        <v>15</v>
      </c>
      <c r="L81" s="60">
        <f t="shared" si="11"/>
        <v>45</v>
      </c>
      <c r="M81" s="63">
        <v>0</v>
      </c>
      <c r="N81" s="63">
        <v>15</v>
      </c>
      <c r="O81" s="63">
        <v>25</v>
      </c>
      <c r="P81" s="50">
        <f t="shared" si="14"/>
        <v>40</v>
      </c>
      <c r="Q81" s="63">
        <v>12</v>
      </c>
      <c r="R81" s="63">
        <v>12</v>
      </c>
      <c r="S81" s="63">
        <v>11</v>
      </c>
      <c r="T81" s="64">
        <f t="shared" si="12"/>
        <v>35</v>
      </c>
      <c r="U81" s="53">
        <f t="shared" si="13"/>
        <v>150</v>
      </c>
    </row>
    <row r="82" spans="1:21" ht="37.5" customHeight="1">
      <c r="A82" s="152"/>
      <c r="B82" s="153"/>
      <c r="C82" s="153"/>
      <c r="D82" s="29" t="s">
        <v>18</v>
      </c>
      <c r="E82" s="63">
        <v>0</v>
      </c>
      <c r="F82" s="63">
        <v>26</v>
      </c>
      <c r="G82" s="63">
        <v>25</v>
      </c>
      <c r="H82" s="46">
        <f t="shared" si="10"/>
        <v>51</v>
      </c>
      <c r="I82" s="63">
        <v>20</v>
      </c>
      <c r="J82" s="63">
        <v>18</v>
      </c>
      <c r="K82" s="63">
        <v>18</v>
      </c>
      <c r="L82" s="60">
        <f t="shared" si="11"/>
        <v>56</v>
      </c>
      <c r="M82" s="63">
        <v>0</v>
      </c>
      <c r="N82" s="63">
        <v>10</v>
      </c>
      <c r="O82" s="63">
        <v>27</v>
      </c>
      <c r="P82" s="50">
        <f t="shared" si="14"/>
        <v>37</v>
      </c>
      <c r="Q82" s="63">
        <v>20</v>
      </c>
      <c r="R82" s="63">
        <v>12</v>
      </c>
      <c r="S82" s="63">
        <v>12</v>
      </c>
      <c r="T82" s="64">
        <f t="shared" si="12"/>
        <v>44</v>
      </c>
      <c r="U82" s="53">
        <f t="shared" si="13"/>
        <v>188</v>
      </c>
    </row>
    <row r="83" spans="1:21" ht="27" customHeight="1">
      <c r="A83" s="152" t="s">
        <v>50</v>
      </c>
      <c r="B83" s="153" t="s">
        <v>56</v>
      </c>
      <c r="C83" s="153" t="s">
        <v>59</v>
      </c>
      <c r="D83" s="29" t="s">
        <v>17</v>
      </c>
      <c r="E83" s="63">
        <v>9</v>
      </c>
      <c r="F83" s="63">
        <v>9</v>
      </c>
      <c r="G83" s="63">
        <v>10</v>
      </c>
      <c r="H83" s="46">
        <f t="shared" si="10"/>
        <v>28</v>
      </c>
      <c r="I83" s="63">
        <v>20</v>
      </c>
      <c r="J83" s="63">
        <v>20</v>
      </c>
      <c r="K83" s="63">
        <v>20</v>
      </c>
      <c r="L83" s="60">
        <f t="shared" si="11"/>
        <v>60</v>
      </c>
      <c r="M83" s="63">
        <v>0</v>
      </c>
      <c r="N83" s="63">
        <v>35</v>
      </c>
      <c r="O83" s="63">
        <v>35</v>
      </c>
      <c r="P83" s="50">
        <f t="shared" si="14"/>
        <v>70</v>
      </c>
      <c r="Q83" s="63">
        <v>20</v>
      </c>
      <c r="R83" s="63">
        <v>20</v>
      </c>
      <c r="S83" s="63">
        <v>20</v>
      </c>
      <c r="T83" s="64">
        <f t="shared" si="12"/>
        <v>60</v>
      </c>
      <c r="U83" s="53">
        <f t="shared" si="13"/>
        <v>218</v>
      </c>
    </row>
    <row r="84" spans="1:21" ht="39" customHeight="1">
      <c r="A84" s="152"/>
      <c r="B84" s="153"/>
      <c r="C84" s="153"/>
      <c r="D84" s="29" t="s">
        <v>18</v>
      </c>
      <c r="E84" s="63">
        <v>10</v>
      </c>
      <c r="F84" s="63">
        <v>33</v>
      </c>
      <c r="G84" s="63">
        <v>30</v>
      </c>
      <c r="H84" s="46">
        <f t="shared" si="10"/>
        <v>73</v>
      </c>
      <c r="I84" s="63">
        <v>35</v>
      </c>
      <c r="J84" s="63">
        <v>40</v>
      </c>
      <c r="K84" s="63">
        <v>38</v>
      </c>
      <c r="L84" s="60">
        <f t="shared" si="11"/>
        <v>113</v>
      </c>
      <c r="M84" s="63">
        <v>0</v>
      </c>
      <c r="N84" s="63">
        <v>20</v>
      </c>
      <c r="O84" s="63">
        <v>39</v>
      </c>
      <c r="P84" s="50">
        <f t="shared" si="14"/>
        <v>59</v>
      </c>
      <c r="Q84" s="63">
        <v>25</v>
      </c>
      <c r="R84" s="63">
        <v>20</v>
      </c>
      <c r="S84" s="63">
        <v>20</v>
      </c>
      <c r="T84" s="64">
        <f t="shared" si="12"/>
        <v>65</v>
      </c>
      <c r="U84" s="53">
        <f t="shared" si="13"/>
        <v>310</v>
      </c>
    </row>
    <row r="85" spans="1:21" ht="39.950000000000003" customHeight="1">
      <c r="A85" s="152" t="s">
        <v>50</v>
      </c>
      <c r="B85" s="153" t="s">
        <v>298</v>
      </c>
      <c r="C85" s="153" t="s">
        <v>262</v>
      </c>
      <c r="D85" s="29" t="s">
        <v>17</v>
      </c>
      <c r="E85" s="63">
        <v>0</v>
      </c>
      <c r="F85" s="63">
        <v>0</v>
      </c>
      <c r="G85" s="63">
        <v>0</v>
      </c>
      <c r="H85" s="46">
        <f t="shared" ref="H85:H86" si="15">SUM(E85:G85)</f>
        <v>0</v>
      </c>
      <c r="I85" s="63">
        <v>0</v>
      </c>
      <c r="J85" s="63">
        <v>200</v>
      </c>
      <c r="K85" s="63">
        <v>0</v>
      </c>
      <c r="L85" s="60">
        <f>SUM(I85:K85)</f>
        <v>200</v>
      </c>
      <c r="M85" s="63">
        <v>0</v>
      </c>
      <c r="N85" s="63">
        <v>0</v>
      </c>
      <c r="O85" s="63">
        <v>200</v>
      </c>
      <c r="P85" s="47">
        <f t="shared" si="14"/>
        <v>200</v>
      </c>
      <c r="Q85" s="63">
        <v>0</v>
      </c>
      <c r="R85" s="63">
        <v>0</v>
      </c>
      <c r="S85" s="63">
        <v>0</v>
      </c>
      <c r="T85" s="64">
        <f t="shared" ref="T85:T86" si="16">S85+R85+Q85</f>
        <v>0</v>
      </c>
      <c r="U85" s="53">
        <f t="shared" ref="U85:U86" si="17">H85+L85+P85+T85</f>
        <v>400</v>
      </c>
    </row>
    <row r="86" spans="1:21" ht="39.950000000000003" customHeight="1">
      <c r="A86" s="152"/>
      <c r="B86" s="153"/>
      <c r="C86" s="153"/>
      <c r="D86" s="29" t="s">
        <v>18</v>
      </c>
      <c r="E86" s="63">
        <v>0</v>
      </c>
      <c r="F86" s="63">
        <v>0</v>
      </c>
      <c r="G86" s="63">
        <v>0</v>
      </c>
      <c r="H86" s="46">
        <f t="shared" si="15"/>
        <v>0</v>
      </c>
      <c r="I86" s="63">
        <v>0</v>
      </c>
      <c r="J86" s="63">
        <v>0</v>
      </c>
      <c r="K86" s="63">
        <v>282</v>
      </c>
      <c r="L86" s="60">
        <f t="shared" ref="L86" si="18">SUM(I86:K86)</f>
        <v>282</v>
      </c>
      <c r="M86" s="63">
        <v>0</v>
      </c>
      <c r="N86" s="63">
        <v>0</v>
      </c>
      <c r="O86" s="63">
        <v>234</v>
      </c>
      <c r="P86" s="50">
        <f t="shared" si="14"/>
        <v>234</v>
      </c>
      <c r="Q86" s="63">
        <v>0</v>
      </c>
      <c r="R86" s="63">
        <v>0</v>
      </c>
      <c r="S86" s="63">
        <v>0</v>
      </c>
      <c r="T86" s="64">
        <f t="shared" si="16"/>
        <v>0</v>
      </c>
      <c r="U86" s="53">
        <f t="shared" si="17"/>
        <v>516</v>
      </c>
    </row>
    <row r="87" spans="1:21" ht="39.950000000000003" customHeight="1">
      <c r="A87" s="152" t="s">
        <v>50</v>
      </c>
      <c r="B87" s="153" t="s">
        <v>299</v>
      </c>
      <c r="C87" s="153" t="s">
        <v>291</v>
      </c>
      <c r="D87" s="29" t="s">
        <v>17</v>
      </c>
      <c r="E87" s="63">
        <v>0</v>
      </c>
      <c r="F87" s="63">
        <v>0</v>
      </c>
      <c r="G87" s="63">
        <v>0</v>
      </c>
      <c r="H87" s="46">
        <f>SUM(E87:G87)</f>
        <v>0</v>
      </c>
      <c r="I87" s="63">
        <v>0</v>
      </c>
      <c r="J87" s="63">
        <v>10</v>
      </c>
      <c r="K87" s="63">
        <v>0</v>
      </c>
      <c r="L87" s="60">
        <f>SUM(I87:K87)</f>
        <v>10</v>
      </c>
      <c r="M87" s="63">
        <v>0</v>
      </c>
      <c r="N87" s="63">
        <v>0</v>
      </c>
      <c r="O87" s="63">
        <v>3</v>
      </c>
      <c r="P87" s="50">
        <f>SUM(M87:O87)</f>
        <v>3</v>
      </c>
      <c r="Q87" s="63">
        <v>2</v>
      </c>
      <c r="R87" s="63">
        <v>0</v>
      </c>
      <c r="S87" s="63">
        <v>0</v>
      </c>
      <c r="T87" s="64">
        <f>S87+R87+Q87</f>
        <v>2</v>
      </c>
      <c r="U87" s="53">
        <f>H87+L87+P87+T87</f>
        <v>15</v>
      </c>
    </row>
    <row r="88" spans="1:21" ht="39.950000000000003" customHeight="1">
      <c r="A88" s="152"/>
      <c r="B88" s="153"/>
      <c r="C88" s="153"/>
      <c r="D88" s="29" t="s">
        <v>18</v>
      </c>
      <c r="E88" s="63">
        <v>0</v>
      </c>
      <c r="F88" s="63">
        <v>0</v>
      </c>
      <c r="G88" s="63">
        <v>0</v>
      </c>
      <c r="H88" s="46">
        <f>SUM(E88:G88)</f>
        <v>0</v>
      </c>
      <c r="I88" s="63">
        <v>0</v>
      </c>
      <c r="J88" s="63">
        <v>0</v>
      </c>
      <c r="K88" s="63">
        <v>17</v>
      </c>
      <c r="L88" s="60">
        <f>SUM(I88:K88)</f>
        <v>17</v>
      </c>
      <c r="M88" s="63">
        <v>0</v>
      </c>
      <c r="N88" s="63">
        <v>0</v>
      </c>
      <c r="O88" s="63">
        <v>0</v>
      </c>
      <c r="P88" s="50">
        <f>SUM(M88:O88)</f>
        <v>0</v>
      </c>
      <c r="Q88" s="63">
        <v>13</v>
      </c>
      <c r="R88" s="63">
        <v>0</v>
      </c>
      <c r="S88" s="63">
        <v>0</v>
      </c>
      <c r="T88" s="64">
        <f>S88+R88+Q88</f>
        <v>13</v>
      </c>
      <c r="U88" s="53">
        <v>13</v>
      </c>
    </row>
    <row r="89" spans="1:21" ht="27" customHeight="1">
      <c r="A89" s="152" t="s">
        <v>60</v>
      </c>
      <c r="B89" s="153" t="s">
        <v>276</v>
      </c>
      <c r="C89" s="153" t="s">
        <v>61</v>
      </c>
      <c r="D89" s="29" t="s">
        <v>17</v>
      </c>
      <c r="E89" s="63">
        <v>0</v>
      </c>
      <c r="F89" s="63">
        <v>0</v>
      </c>
      <c r="G89" s="63">
        <v>3000</v>
      </c>
      <c r="H89" s="46">
        <f>SUBTOTAL(9,E89:G89)</f>
        <v>3000</v>
      </c>
      <c r="I89" s="63">
        <v>0</v>
      </c>
      <c r="J89" s="63">
        <v>400</v>
      </c>
      <c r="K89" s="63">
        <v>0</v>
      </c>
      <c r="L89" s="60">
        <f>SUBTOTAL(9,I89:K89)</f>
        <v>400</v>
      </c>
      <c r="M89" s="63">
        <v>0</v>
      </c>
      <c r="N89" s="63">
        <v>200</v>
      </c>
      <c r="O89" s="63">
        <v>0</v>
      </c>
      <c r="P89" s="50">
        <f t="shared" si="14"/>
        <v>200</v>
      </c>
      <c r="Q89" s="63">
        <v>0</v>
      </c>
      <c r="R89" s="63">
        <v>0</v>
      </c>
      <c r="S89" s="63">
        <v>0</v>
      </c>
      <c r="T89" s="64">
        <f>SUBTOTAL(9,Q89:S89)</f>
        <v>0</v>
      </c>
      <c r="U89" s="53">
        <f>H89+L89+P89+T89</f>
        <v>3600</v>
      </c>
    </row>
    <row r="90" spans="1:21" ht="27" customHeight="1">
      <c r="A90" s="152"/>
      <c r="B90" s="153"/>
      <c r="C90" s="153"/>
      <c r="D90" s="29" t="s">
        <v>18</v>
      </c>
      <c r="E90" s="63">
        <v>0</v>
      </c>
      <c r="F90" s="63">
        <v>0</v>
      </c>
      <c r="G90" s="63">
        <v>3075</v>
      </c>
      <c r="H90" s="46">
        <f>SUM(E90:G90)</f>
        <v>3075</v>
      </c>
      <c r="I90" s="63">
        <v>0</v>
      </c>
      <c r="J90" s="63">
        <v>425</v>
      </c>
      <c r="K90" s="63">
        <v>0</v>
      </c>
      <c r="L90" s="60">
        <f>SUM(I90:K90)</f>
        <v>425</v>
      </c>
      <c r="M90" s="63">
        <v>0</v>
      </c>
      <c r="N90" s="63">
        <v>67</v>
      </c>
      <c r="O90" s="63">
        <v>0</v>
      </c>
      <c r="P90" s="50">
        <f t="shared" si="14"/>
        <v>67</v>
      </c>
      <c r="Q90" s="63">
        <v>0</v>
      </c>
      <c r="R90" s="63">
        <v>0</v>
      </c>
      <c r="S90" s="63">
        <v>0</v>
      </c>
      <c r="T90" s="64">
        <f>SUM(Q90:S90)</f>
        <v>0</v>
      </c>
      <c r="U90" s="90">
        <f>H90+L90+P90</f>
        <v>3567</v>
      </c>
    </row>
    <row r="91" spans="1:21" ht="27" customHeight="1">
      <c r="A91" s="152" t="s">
        <v>60</v>
      </c>
      <c r="B91" s="153" t="s">
        <v>276</v>
      </c>
      <c r="C91" s="153" t="s">
        <v>62</v>
      </c>
      <c r="D91" s="29" t="s">
        <v>17</v>
      </c>
      <c r="E91" s="63">
        <v>0</v>
      </c>
      <c r="F91" s="63">
        <v>0</v>
      </c>
      <c r="G91" s="63">
        <v>3600</v>
      </c>
      <c r="H91" s="46">
        <f>SUBTOTAL(9,E91:G91)</f>
        <v>3600</v>
      </c>
      <c r="I91" s="63">
        <v>0</v>
      </c>
      <c r="J91" s="63">
        <v>0</v>
      </c>
      <c r="K91" s="63">
        <v>0</v>
      </c>
      <c r="L91" s="60">
        <f>SUBTOTAL(9,I91:K91)</f>
        <v>0</v>
      </c>
      <c r="M91" s="63">
        <v>0</v>
      </c>
      <c r="N91" s="63">
        <v>3600</v>
      </c>
      <c r="O91" s="63">
        <v>0</v>
      </c>
      <c r="P91" s="50">
        <f t="shared" si="14"/>
        <v>3600</v>
      </c>
      <c r="Q91" s="63">
        <v>0</v>
      </c>
      <c r="R91" s="63">
        <v>0</v>
      </c>
      <c r="S91" s="63">
        <v>3600</v>
      </c>
      <c r="T91" s="64">
        <f>SUBTOTAL(9,Q91:S91)</f>
        <v>3600</v>
      </c>
      <c r="U91" s="53">
        <f t="shared" ref="U91:U101" si="19">H91+L91+P91+T91</f>
        <v>10800</v>
      </c>
    </row>
    <row r="92" spans="1:21" ht="42" customHeight="1">
      <c r="A92" s="152"/>
      <c r="B92" s="153"/>
      <c r="C92" s="153"/>
      <c r="D92" s="29" t="s">
        <v>18</v>
      </c>
      <c r="E92" s="63">
        <v>0</v>
      </c>
      <c r="F92" s="63">
        <v>0</v>
      </c>
      <c r="G92" s="63">
        <v>2296</v>
      </c>
      <c r="H92" s="46">
        <f>SUM(E92:G92)</f>
        <v>2296</v>
      </c>
      <c r="I92" s="63">
        <v>721</v>
      </c>
      <c r="J92" s="63">
        <v>425</v>
      </c>
      <c r="K92" s="63">
        <v>14</v>
      </c>
      <c r="L92" s="60">
        <f>SUM(I92:K92)</f>
        <v>1160</v>
      </c>
      <c r="M92" s="63">
        <v>66</v>
      </c>
      <c r="N92" s="63">
        <v>3502</v>
      </c>
      <c r="O92" s="63">
        <v>1</v>
      </c>
      <c r="P92" s="50">
        <f t="shared" si="14"/>
        <v>3569</v>
      </c>
      <c r="Q92" s="63">
        <v>0</v>
      </c>
      <c r="R92" s="63">
        <v>3521</v>
      </c>
      <c r="S92" s="63">
        <v>0</v>
      </c>
      <c r="T92" s="64">
        <f>S92+R92+Q92</f>
        <v>3521</v>
      </c>
      <c r="U92" s="53">
        <f t="shared" si="19"/>
        <v>10546</v>
      </c>
    </row>
    <row r="93" spans="1:21" ht="27" customHeight="1">
      <c r="A93" s="152" t="s">
        <v>60</v>
      </c>
      <c r="B93" s="153" t="s">
        <v>277</v>
      </c>
      <c r="C93" s="153" t="s">
        <v>63</v>
      </c>
      <c r="D93" s="29" t="s">
        <v>17</v>
      </c>
      <c r="E93" s="63">
        <v>0</v>
      </c>
      <c r="F93" s="63">
        <v>0</v>
      </c>
      <c r="G93" s="63">
        <v>800</v>
      </c>
      <c r="H93" s="46">
        <f>SUBTOTAL(9,E93:G93)</f>
        <v>800</v>
      </c>
      <c r="I93" s="63">
        <v>50</v>
      </c>
      <c r="J93" s="63">
        <v>0</v>
      </c>
      <c r="K93" s="63">
        <v>0</v>
      </c>
      <c r="L93" s="60">
        <f>SUBTOTAL(9,I93:K93)</f>
        <v>50</v>
      </c>
      <c r="M93" s="63">
        <v>0</v>
      </c>
      <c r="N93" s="63">
        <v>0</v>
      </c>
      <c r="O93" s="63">
        <v>0</v>
      </c>
      <c r="P93" s="50">
        <f t="shared" si="14"/>
        <v>0</v>
      </c>
      <c r="Q93" s="63">
        <v>0</v>
      </c>
      <c r="R93" s="63">
        <v>0</v>
      </c>
      <c r="S93" s="63">
        <v>0</v>
      </c>
      <c r="T93" s="64">
        <f>SUBTOTAL(9,Q93:S93)</f>
        <v>0</v>
      </c>
      <c r="U93" s="53">
        <f t="shared" si="19"/>
        <v>850</v>
      </c>
    </row>
    <row r="94" spans="1:21" ht="27" customHeight="1">
      <c r="A94" s="152"/>
      <c r="B94" s="153"/>
      <c r="C94" s="153"/>
      <c r="D94" s="29" t="s">
        <v>18</v>
      </c>
      <c r="E94" s="63">
        <v>0</v>
      </c>
      <c r="F94" s="63">
        <v>0</v>
      </c>
      <c r="G94" s="63">
        <v>0</v>
      </c>
      <c r="H94" s="46">
        <f>SUM(E94:G94)</f>
        <v>0</v>
      </c>
      <c r="I94" s="63">
        <v>639</v>
      </c>
      <c r="J94" s="63">
        <v>0</v>
      </c>
      <c r="K94" s="63">
        <v>0</v>
      </c>
      <c r="L94" s="60">
        <f>SUM(I94:K94)</f>
        <v>639</v>
      </c>
      <c r="M94" s="63">
        <v>124</v>
      </c>
      <c r="N94" s="63">
        <v>0</v>
      </c>
      <c r="O94" s="63">
        <v>64</v>
      </c>
      <c r="P94" s="50">
        <f t="shared" si="14"/>
        <v>188</v>
      </c>
      <c r="Q94" s="63">
        <v>0</v>
      </c>
      <c r="R94" s="63">
        <v>0</v>
      </c>
      <c r="S94" s="63">
        <v>0</v>
      </c>
      <c r="T94" s="64">
        <f>SUM(Q94:S94)</f>
        <v>0</v>
      </c>
      <c r="U94" s="90">
        <f t="shared" si="19"/>
        <v>827</v>
      </c>
    </row>
    <row r="95" spans="1:21" ht="27" customHeight="1">
      <c r="A95" s="152" t="s">
        <v>60</v>
      </c>
      <c r="B95" s="153" t="s">
        <v>277</v>
      </c>
      <c r="C95" s="153" t="s">
        <v>64</v>
      </c>
      <c r="D95" s="29" t="s">
        <v>17</v>
      </c>
      <c r="E95" s="63">
        <v>0</v>
      </c>
      <c r="F95" s="63">
        <v>0</v>
      </c>
      <c r="G95" s="63">
        <v>3400</v>
      </c>
      <c r="H95" s="46">
        <f>SUBTOTAL(9,E95:G95)</f>
        <v>3400</v>
      </c>
      <c r="I95" s="63">
        <v>0</v>
      </c>
      <c r="J95" s="63">
        <v>0</v>
      </c>
      <c r="K95" s="63">
        <v>3400</v>
      </c>
      <c r="L95" s="60">
        <f>SUBTOTAL(9,I95:K95)</f>
        <v>3400</v>
      </c>
      <c r="M95" s="63">
        <v>0</v>
      </c>
      <c r="N95" s="63">
        <v>0</v>
      </c>
      <c r="O95" s="63">
        <v>0</v>
      </c>
      <c r="P95" s="50">
        <f t="shared" si="14"/>
        <v>0</v>
      </c>
      <c r="Q95" s="63">
        <v>0</v>
      </c>
      <c r="R95" s="63">
        <v>3400</v>
      </c>
      <c r="S95" s="63">
        <v>0</v>
      </c>
      <c r="T95" s="64">
        <f>SUBTOTAL(9,Q95:S95)</f>
        <v>3400</v>
      </c>
      <c r="U95" s="53">
        <f t="shared" si="19"/>
        <v>10200</v>
      </c>
    </row>
    <row r="96" spans="1:21" ht="27" customHeight="1">
      <c r="A96" s="152"/>
      <c r="B96" s="153"/>
      <c r="C96" s="153"/>
      <c r="D96" s="29" t="s">
        <v>18</v>
      </c>
      <c r="E96" s="63">
        <v>0</v>
      </c>
      <c r="F96" s="63">
        <v>0</v>
      </c>
      <c r="G96" s="63">
        <v>0</v>
      </c>
      <c r="H96" s="46">
        <f>SUM(E96:G96)</f>
        <v>0</v>
      </c>
      <c r="I96" s="63">
        <v>2452</v>
      </c>
      <c r="J96" s="63">
        <v>0</v>
      </c>
      <c r="K96" s="63">
        <v>0</v>
      </c>
      <c r="L96" s="60">
        <f>SUM(I96:K96)</f>
        <v>2452</v>
      </c>
      <c r="M96" s="63">
        <v>2808</v>
      </c>
      <c r="N96" s="63">
        <v>64</v>
      </c>
      <c r="O96" s="63">
        <v>220</v>
      </c>
      <c r="P96" s="50">
        <f t="shared" si="14"/>
        <v>3092</v>
      </c>
      <c r="Q96" s="63">
        <v>0</v>
      </c>
      <c r="R96" s="63">
        <v>0</v>
      </c>
      <c r="S96" s="63">
        <v>2916</v>
      </c>
      <c r="T96" s="64">
        <f>Q96+R96+S96</f>
        <v>2916</v>
      </c>
      <c r="U96" s="90">
        <f t="shared" si="19"/>
        <v>8460</v>
      </c>
    </row>
    <row r="97" spans="1:21" ht="27" customHeight="1">
      <c r="A97" s="152" t="s">
        <v>60</v>
      </c>
      <c r="B97" s="153" t="s">
        <v>277</v>
      </c>
      <c r="C97" s="153" t="s">
        <v>65</v>
      </c>
      <c r="D97" s="29" t="s">
        <v>17</v>
      </c>
      <c r="E97" s="63">
        <v>0</v>
      </c>
      <c r="F97" s="63">
        <v>0</v>
      </c>
      <c r="G97" s="63">
        <v>3000</v>
      </c>
      <c r="H97" s="46">
        <f>SUBTOTAL(9,E97:G97)</f>
        <v>3000</v>
      </c>
      <c r="I97" s="63">
        <v>100</v>
      </c>
      <c r="J97" s="63">
        <v>0</v>
      </c>
      <c r="K97" s="63">
        <v>0</v>
      </c>
      <c r="L97" s="60">
        <f>SUBTOTAL(9,I97:K97)</f>
        <v>100</v>
      </c>
      <c r="M97" s="63">
        <v>0</v>
      </c>
      <c r="N97" s="63">
        <v>0</v>
      </c>
      <c r="O97" s="63">
        <v>0</v>
      </c>
      <c r="P97" s="50">
        <f t="shared" si="14"/>
        <v>0</v>
      </c>
      <c r="Q97" s="63">
        <v>0</v>
      </c>
      <c r="R97" s="63">
        <v>0</v>
      </c>
      <c r="S97" s="63">
        <v>0</v>
      </c>
      <c r="T97" s="64">
        <f>SUBTOTAL(9,Q97:S97)</f>
        <v>0</v>
      </c>
      <c r="U97" s="53">
        <f t="shared" si="19"/>
        <v>3100</v>
      </c>
    </row>
    <row r="98" spans="1:21" ht="27" customHeight="1">
      <c r="A98" s="152"/>
      <c r="B98" s="153"/>
      <c r="C98" s="153"/>
      <c r="D98" s="29" t="s">
        <v>18</v>
      </c>
      <c r="E98" s="63">
        <v>0</v>
      </c>
      <c r="F98" s="63">
        <v>0</v>
      </c>
      <c r="G98" s="63">
        <v>3025</v>
      </c>
      <c r="H98" s="46">
        <f>SUM(E98:G98)</f>
        <v>3025</v>
      </c>
      <c r="I98" s="63">
        <v>0</v>
      </c>
      <c r="J98" s="63">
        <v>0</v>
      </c>
      <c r="K98" s="63">
        <v>0</v>
      </c>
      <c r="L98" s="60">
        <f>SUM(I98:K98)</f>
        <v>0</v>
      </c>
      <c r="M98" s="63">
        <v>0</v>
      </c>
      <c r="N98" s="63">
        <v>27</v>
      </c>
      <c r="O98" s="63">
        <v>11</v>
      </c>
      <c r="P98" s="50">
        <f t="shared" si="14"/>
        <v>38</v>
      </c>
      <c r="Q98" s="63">
        <v>12</v>
      </c>
      <c r="R98" s="63">
        <v>0</v>
      </c>
      <c r="S98" s="63">
        <v>0</v>
      </c>
      <c r="T98" s="64">
        <f>S98+R98+Q98</f>
        <v>12</v>
      </c>
      <c r="U98" s="90">
        <f t="shared" si="19"/>
        <v>3075</v>
      </c>
    </row>
    <row r="99" spans="1:21" ht="27" customHeight="1">
      <c r="A99" s="152" t="s">
        <v>60</v>
      </c>
      <c r="B99" s="153" t="s">
        <v>277</v>
      </c>
      <c r="C99" s="153" t="s">
        <v>66</v>
      </c>
      <c r="D99" s="29" t="s">
        <v>17</v>
      </c>
      <c r="E99" s="63">
        <v>0</v>
      </c>
      <c r="F99" s="63">
        <v>0</v>
      </c>
      <c r="G99" s="63">
        <v>12400</v>
      </c>
      <c r="H99" s="46">
        <f>SUBTOTAL(9,E99:G99)</f>
        <v>12400</v>
      </c>
      <c r="I99" s="63">
        <v>0</v>
      </c>
      <c r="J99" s="63">
        <v>0</v>
      </c>
      <c r="K99" s="63">
        <v>0</v>
      </c>
      <c r="L99" s="60">
        <f>SUBTOTAL(9,I99:K99)</f>
        <v>0</v>
      </c>
      <c r="M99" s="63">
        <v>6200</v>
      </c>
      <c r="N99" s="63">
        <v>6200</v>
      </c>
      <c r="O99" s="63">
        <v>0</v>
      </c>
      <c r="P99" s="50">
        <f t="shared" si="14"/>
        <v>12400</v>
      </c>
      <c r="Q99" s="63">
        <v>0</v>
      </c>
      <c r="R99" s="63">
        <v>12400</v>
      </c>
      <c r="S99" s="63">
        <v>0</v>
      </c>
      <c r="T99" s="64">
        <f>SUBTOTAL(9,Q99:S99)</f>
        <v>12400</v>
      </c>
      <c r="U99" s="53">
        <f t="shared" si="19"/>
        <v>37200</v>
      </c>
    </row>
    <row r="100" spans="1:21" ht="27" customHeight="1">
      <c r="A100" s="152"/>
      <c r="B100" s="153"/>
      <c r="C100" s="153"/>
      <c r="D100" s="29" t="s">
        <v>18</v>
      </c>
      <c r="E100" s="63">
        <v>0</v>
      </c>
      <c r="F100" s="63">
        <v>0</v>
      </c>
      <c r="G100" s="63">
        <v>2416</v>
      </c>
      <c r="H100" s="46">
        <f>SUM(E100:G100)</f>
        <v>2416</v>
      </c>
      <c r="I100" s="63">
        <v>8208</v>
      </c>
      <c r="J100" s="63">
        <v>0</v>
      </c>
      <c r="K100" s="63">
        <v>1440</v>
      </c>
      <c r="L100" s="60">
        <f>SUM(I100:K100)</f>
        <v>9648</v>
      </c>
      <c r="M100" s="63">
        <v>10400</v>
      </c>
      <c r="N100" s="63">
        <v>36</v>
      </c>
      <c r="O100" s="63">
        <v>0</v>
      </c>
      <c r="P100" s="50">
        <f t="shared" si="14"/>
        <v>10436</v>
      </c>
      <c r="Q100" s="63">
        <v>4096</v>
      </c>
      <c r="R100" s="63">
        <v>4376</v>
      </c>
      <c r="S100" s="63">
        <v>3680</v>
      </c>
      <c r="T100" s="64">
        <f>SUM(Q100:S100)</f>
        <v>12152</v>
      </c>
      <c r="U100" s="90">
        <f t="shared" si="19"/>
        <v>34652</v>
      </c>
    </row>
    <row r="101" spans="1:21" ht="27" customHeight="1">
      <c r="A101" s="152" t="s">
        <v>60</v>
      </c>
      <c r="B101" s="153" t="s">
        <v>277</v>
      </c>
      <c r="C101" s="153" t="s">
        <v>70</v>
      </c>
      <c r="D101" s="29" t="s">
        <v>17</v>
      </c>
      <c r="E101" s="63">
        <v>0</v>
      </c>
      <c r="F101" s="63">
        <v>0</v>
      </c>
      <c r="G101" s="63">
        <v>1</v>
      </c>
      <c r="H101" s="46">
        <f>SUBTOTAL(9,E101:G101)</f>
        <v>1</v>
      </c>
      <c r="I101" s="63">
        <v>0</v>
      </c>
      <c r="J101" s="63">
        <v>0</v>
      </c>
      <c r="K101" s="63">
        <v>0</v>
      </c>
      <c r="L101" s="60">
        <f>SUBTOTAL(9,I101:K101)</f>
        <v>0</v>
      </c>
      <c r="M101" s="63">
        <v>0</v>
      </c>
      <c r="N101" s="63">
        <v>1</v>
      </c>
      <c r="O101" s="63">
        <v>0</v>
      </c>
      <c r="P101" s="50">
        <f t="shared" si="14"/>
        <v>1</v>
      </c>
      <c r="Q101" s="63">
        <v>0</v>
      </c>
      <c r="R101" s="63">
        <v>1</v>
      </c>
      <c r="S101" s="63">
        <v>0</v>
      </c>
      <c r="T101" s="64">
        <f>SUBTOTAL(9,Q101:S101)</f>
        <v>1</v>
      </c>
      <c r="U101" s="53">
        <f t="shared" si="19"/>
        <v>3</v>
      </c>
    </row>
    <row r="102" spans="1:21" ht="27" customHeight="1">
      <c r="A102" s="152"/>
      <c r="B102" s="153"/>
      <c r="C102" s="153"/>
      <c r="D102" s="29" t="s">
        <v>18</v>
      </c>
      <c r="E102" s="63">
        <v>0</v>
      </c>
      <c r="F102" s="63">
        <v>0</v>
      </c>
      <c r="G102" s="63">
        <v>1</v>
      </c>
      <c r="H102" s="46">
        <f>SUM(E102:G102)</f>
        <v>1</v>
      </c>
      <c r="I102" s="63">
        <v>0</v>
      </c>
      <c r="J102" s="63">
        <v>0</v>
      </c>
      <c r="K102" s="63">
        <v>1</v>
      </c>
      <c r="L102" s="60">
        <f>SUM(I102:K102)</f>
        <v>1</v>
      </c>
      <c r="M102" s="63">
        <v>0</v>
      </c>
      <c r="N102" s="63">
        <v>0</v>
      </c>
      <c r="O102" s="63">
        <v>0</v>
      </c>
      <c r="P102" s="50">
        <f t="shared" si="14"/>
        <v>0</v>
      </c>
      <c r="Q102" s="63">
        <v>0</v>
      </c>
      <c r="R102" s="63">
        <v>1</v>
      </c>
      <c r="S102" s="63">
        <v>0</v>
      </c>
      <c r="T102" s="64">
        <f>S102+R102+Q102</f>
        <v>1</v>
      </c>
      <c r="U102" s="53">
        <f>H102+L102+P102+T102</f>
        <v>3</v>
      </c>
    </row>
    <row r="103" spans="1:21" ht="27" customHeight="1">
      <c r="A103" s="152" t="s">
        <v>60</v>
      </c>
      <c r="B103" s="152" t="s">
        <v>225</v>
      </c>
      <c r="C103" s="152" t="s">
        <v>67</v>
      </c>
      <c r="D103" s="114" t="s">
        <v>17</v>
      </c>
      <c r="E103" s="88">
        <v>2</v>
      </c>
      <c r="F103" s="88">
        <v>3</v>
      </c>
      <c r="G103" s="88">
        <v>3</v>
      </c>
      <c r="H103" s="46">
        <f>SUBTOTAL(9,E103:G103)</f>
        <v>8</v>
      </c>
      <c r="I103" s="88">
        <v>3</v>
      </c>
      <c r="J103" s="88">
        <v>3</v>
      </c>
      <c r="K103" s="88">
        <v>3</v>
      </c>
      <c r="L103" s="60">
        <f>SUBTOTAL(9,I103:K103)</f>
        <v>9</v>
      </c>
      <c r="M103" s="88">
        <v>3</v>
      </c>
      <c r="N103" s="88">
        <v>3</v>
      </c>
      <c r="O103" s="88">
        <v>3</v>
      </c>
      <c r="P103" s="50">
        <f t="shared" si="14"/>
        <v>9</v>
      </c>
      <c r="Q103" s="88">
        <v>5</v>
      </c>
      <c r="R103" s="88">
        <v>4</v>
      </c>
      <c r="S103" s="88">
        <v>0</v>
      </c>
      <c r="T103" s="64">
        <f>SUBTOTAL(9,Q103:S103)</f>
        <v>9</v>
      </c>
      <c r="U103" s="53">
        <f t="shared" ref="U103:U112" si="20">H103+L103+P103+T103</f>
        <v>35</v>
      </c>
    </row>
    <row r="104" spans="1:21" ht="58.5" customHeight="1">
      <c r="A104" s="152"/>
      <c r="B104" s="152"/>
      <c r="C104" s="152"/>
      <c r="D104" s="114" t="s">
        <v>18</v>
      </c>
      <c r="E104" s="88">
        <v>1</v>
      </c>
      <c r="F104" s="88">
        <v>2</v>
      </c>
      <c r="G104" s="88">
        <v>4</v>
      </c>
      <c r="H104" s="46">
        <f>SUM(E104:G104)</f>
        <v>7</v>
      </c>
      <c r="I104" s="88">
        <v>1</v>
      </c>
      <c r="J104" s="88">
        <v>4</v>
      </c>
      <c r="K104" s="88">
        <v>4</v>
      </c>
      <c r="L104" s="60">
        <f>SUM(I104:K104)</f>
        <v>9</v>
      </c>
      <c r="M104" s="88">
        <v>2</v>
      </c>
      <c r="N104" s="88">
        <v>2</v>
      </c>
      <c r="O104" s="88">
        <v>3</v>
      </c>
      <c r="P104" s="50">
        <f t="shared" si="14"/>
        <v>7</v>
      </c>
      <c r="Q104" s="88">
        <v>3</v>
      </c>
      <c r="R104" s="88">
        <v>2</v>
      </c>
      <c r="S104" s="115">
        <v>1</v>
      </c>
      <c r="T104" s="64">
        <f>SUM(Q104:S104)</f>
        <v>6</v>
      </c>
      <c r="U104" s="90">
        <f t="shared" si="20"/>
        <v>29</v>
      </c>
    </row>
    <row r="105" spans="1:21" ht="27" customHeight="1">
      <c r="A105" s="152" t="s">
        <v>60</v>
      </c>
      <c r="B105" s="153" t="s">
        <v>225</v>
      </c>
      <c r="C105" s="153" t="s">
        <v>61</v>
      </c>
      <c r="D105" s="29" t="s">
        <v>17</v>
      </c>
      <c r="E105" s="63">
        <v>375</v>
      </c>
      <c r="F105" s="63">
        <v>375</v>
      </c>
      <c r="G105" s="63">
        <v>375</v>
      </c>
      <c r="H105" s="46">
        <f>SUBTOTAL(9,E105:G105)</f>
        <v>1125</v>
      </c>
      <c r="I105" s="63">
        <v>375</v>
      </c>
      <c r="J105" s="63">
        <v>375</v>
      </c>
      <c r="K105" s="63">
        <v>375</v>
      </c>
      <c r="L105" s="60">
        <f>SUBTOTAL(9,I105:K105)</f>
        <v>1125</v>
      </c>
      <c r="M105" s="63">
        <v>375</v>
      </c>
      <c r="N105" s="63">
        <v>375</v>
      </c>
      <c r="O105" s="63">
        <v>375</v>
      </c>
      <c r="P105" s="50">
        <f t="shared" si="14"/>
        <v>1125</v>
      </c>
      <c r="Q105" s="63">
        <v>375</v>
      </c>
      <c r="R105" s="63">
        <v>375</v>
      </c>
      <c r="S105" s="63">
        <v>375</v>
      </c>
      <c r="T105" s="64">
        <f>SUBTOTAL(9,Q105:S105)</f>
        <v>1125</v>
      </c>
      <c r="U105" s="53">
        <f t="shared" si="20"/>
        <v>4500</v>
      </c>
    </row>
    <row r="106" spans="1:21" ht="27" customHeight="1">
      <c r="A106" s="152"/>
      <c r="B106" s="153"/>
      <c r="C106" s="153"/>
      <c r="D106" s="29" t="s">
        <v>18</v>
      </c>
      <c r="E106" s="63">
        <v>176</v>
      </c>
      <c r="F106" s="63">
        <v>367</v>
      </c>
      <c r="G106" s="63">
        <v>511</v>
      </c>
      <c r="H106" s="46">
        <f>SUM(E106:G106)</f>
        <v>1054</v>
      </c>
      <c r="I106" s="63">
        <v>44</v>
      </c>
      <c r="J106" s="63">
        <v>482</v>
      </c>
      <c r="K106" s="63">
        <v>657</v>
      </c>
      <c r="L106" s="60">
        <f>SUM(I106:K106)</f>
        <v>1183</v>
      </c>
      <c r="M106" s="63">
        <v>229</v>
      </c>
      <c r="N106" s="63">
        <v>312</v>
      </c>
      <c r="O106" s="63">
        <v>611</v>
      </c>
      <c r="P106" s="50">
        <f t="shared" si="14"/>
        <v>1152</v>
      </c>
      <c r="Q106" s="63">
        <v>473</v>
      </c>
      <c r="R106" s="63">
        <v>320</v>
      </c>
      <c r="S106" s="63">
        <v>39</v>
      </c>
      <c r="T106" s="64">
        <f>S106+R106+Q106</f>
        <v>832</v>
      </c>
      <c r="U106" s="90">
        <f t="shared" si="20"/>
        <v>4221</v>
      </c>
    </row>
    <row r="107" spans="1:21" ht="27" customHeight="1">
      <c r="A107" s="152" t="s">
        <v>60</v>
      </c>
      <c r="B107" s="153" t="s">
        <v>225</v>
      </c>
      <c r="C107" s="153" t="s">
        <v>162</v>
      </c>
      <c r="D107" s="29" t="s">
        <v>17</v>
      </c>
      <c r="E107" s="69">
        <v>7</v>
      </c>
      <c r="F107" s="70">
        <v>7</v>
      </c>
      <c r="G107" s="70">
        <v>6</v>
      </c>
      <c r="H107" s="71">
        <f>SUBTOTAL(9,E107:G107)</f>
        <v>20</v>
      </c>
      <c r="I107" s="70">
        <v>11</v>
      </c>
      <c r="J107" s="70">
        <v>11</v>
      </c>
      <c r="K107" s="70">
        <v>13</v>
      </c>
      <c r="L107" s="72">
        <f>SUBTOTAL(9,I107:K107)</f>
        <v>35</v>
      </c>
      <c r="M107" s="70">
        <v>11</v>
      </c>
      <c r="N107" s="70">
        <v>11</v>
      </c>
      <c r="O107" s="70">
        <v>13</v>
      </c>
      <c r="P107" s="73">
        <f t="shared" si="14"/>
        <v>35</v>
      </c>
      <c r="Q107" s="70">
        <v>10</v>
      </c>
      <c r="R107" s="70">
        <v>10</v>
      </c>
      <c r="S107" s="70">
        <v>10</v>
      </c>
      <c r="T107" s="74">
        <f>SUBTOTAL(9,Q107:S107)</f>
        <v>30</v>
      </c>
      <c r="U107" s="91">
        <f t="shared" si="20"/>
        <v>120</v>
      </c>
    </row>
    <row r="108" spans="1:21" ht="27" customHeight="1">
      <c r="A108" s="152"/>
      <c r="B108" s="153"/>
      <c r="C108" s="153"/>
      <c r="D108" s="29" t="s">
        <v>18</v>
      </c>
      <c r="E108" s="70">
        <v>3</v>
      </c>
      <c r="F108" s="70">
        <v>4.5</v>
      </c>
      <c r="G108" s="70">
        <v>8.27</v>
      </c>
      <c r="H108" s="71">
        <f>SUM(E108:G108)</f>
        <v>15.77</v>
      </c>
      <c r="I108" s="63">
        <v>1.2050000000000001</v>
      </c>
      <c r="J108" s="70">
        <v>13.7</v>
      </c>
      <c r="K108" s="70">
        <v>13.1</v>
      </c>
      <c r="L108" s="60">
        <f>SUM(I108:K108)</f>
        <v>28.004999999999999</v>
      </c>
      <c r="M108" s="70">
        <v>7.84</v>
      </c>
      <c r="N108" s="63">
        <v>11.805</v>
      </c>
      <c r="O108" s="63">
        <v>15.92</v>
      </c>
      <c r="P108" s="50">
        <f t="shared" si="14"/>
        <v>35.564999999999998</v>
      </c>
      <c r="Q108" s="63">
        <v>21.635000000000002</v>
      </c>
      <c r="R108" s="63">
        <v>5.7770000000000001</v>
      </c>
      <c r="S108" s="63">
        <v>0.4</v>
      </c>
      <c r="T108" s="64">
        <f>SUM(Q108:S108)</f>
        <v>27.812000000000001</v>
      </c>
      <c r="U108" s="92">
        <f>H108+L108+P108+T108</f>
        <v>107.152</v>
      </c>
    </row>
    <row r="109" spans="1:21" ht="27" customHeight="1">
      <c r="A109" s="152" t="s">
        <v>60</v>
      </c>
      <c r="B109" s="153" t="s">
        <v>68</v>
      </c>
      <c r="C109" s="153" t="s">
        <v>72</v>
      </c>
      <c r="D109" s="29" t="s">
        <v>17</v>
      </c>
      <c r="E109" s="63">
        <v>0</v>
      </c>
      <c r="F109" s="63">
        <v>2</v>
      </c>
      <c r="G109" s="63">
        <v>2</v>
      </c>
      <c r="H109" s="46">
        <f>SUBTOTAL(9,E109:G109)</f>
        <v>4</v>
      </c>
      <c r="I109" s="63">
        <v>1</v>
      </c>
      <c r="J109" s="63">
        <v>2</v>
      </c>
      <c r="K109" s="63">
        <v>2</v>
      </c>
      <c r="L109" s="60">
        <f>SUBTOTAL(9,I109:K109)</f>
        <v>5</v>
      </c>
      <c r="M109" s="63">
        <v>1</v>
      </c>
      <c r="N109" s="63">
        <v>2</v>
      </c>
      <c r="O109" s="63">
        <v>2</v>
      </c>
      <c r="P109" s="50">
        <f t="shared" si="14"/>
        <v>5</v>
      </c>
      <c r="Q109" s="63">
        <v>2</v>
      </c>
      <c r="R109" s="63">
        <v>1</v>
      </c>
      <c r="S109" s="63">
        <v>1</v>
      </c>
      <c r="T109" s="64">
        <f>SUBTOTAL(9,Q109:S109)</f>
        <v>4</v>
      </c>
      <c r="U109" s="53">
        <f t="shared" si="20"/>
        <v>18</v>
      </c>
    </row>
    <row r="110" spans="1:21" ht="27" customHeight="1">
      <c r="A110" s="152"/>
      <c r="B110" s="153"/>
      <c r="C110" s="153"/>
      <c r="D110" s="29" t="s">
        <v>18</v>
      </c>
      <c r="E110" s="63">
        <v>2</v>
      </c>
      <c r="F110" s="63">
        <v>1</v>
      </c>
      <c r="G110" s="63">
        <v>2</v>
      </c>
      <c r="H110" s="46">
        <f>SUM(E110:G110)</f>
        <v>5</v>
      </c>
      <c r="I110" s="63">
        <v>1</v>
      </c>
      <c r="J110" s="63">
        <v>2</v>
      </c>
      <c r="K110" s="63">
        <v>2</v>
      </c>
      <c r="L110" s="60">
        <f>SUM(I110:K110)</f>
        <v>5</v>
      </c>
      <c r="M110" s="63">
        <v>2</v>
      </c>
      <c r="N110" s="63">
        <v>3</v>
      </c>
      <c r="O110" s="63">
        <v>2</v>
      </c>
      <c r="P110" s="50">
        <f t="shared" si="14"/>
        <v>7</v>
      </c>
      <c r="Q110" s="63">
        <v>2</v>
      </c>
      <c r="R110" s="63">
        <v>1</v>
      </c>
      <c r="S110" s="63">
        <v>1</v>
      </c>
      <c r="T110" s="64">
        <f>S110+R110+Q110</f>
        <v>4</v>
      </c>
      <c r="U110" s="53">
        <f t="shared" si="20"/>
        <v>21</v>
      </c>
    </row>
    <row r="111" spans="1:21" ht="27" customHeight="1">
      <c r="A111" s="152" t="s">
        <v>60</v>
      </c>
      <c r="B111" s="153" t="s">
        <v>69</v>
      </c>
      <c r="C111" s="153" t="s">
        <v>72</v>
      </c>
      <c r="D111" s="29" t="s">
        <v>17</v>
      </c>
      <c r="E111" s="63">
        <v>1</v>
      </c>
      <c r="F111" s="63">
        <v>1</v>
      </c>
      <c r="G111" s="63">
        <v>4</v>
      </c>
      <c r="H111" s="46">
        <f>SUBTOTAL(9,E111:G111)</f>
        <v>6</v>
      </c>
      <c r="I111" s="63">
        <v>1</v>
      </c>
      <c r="J111" s="63">
        <v>3</v>
      </c>
      <c r="K111" s="63">
        <v>2</v>
      </c>
      <c r="L111" s="60">
        <f>SUBTOTAL(9,I111:K111)</f>
        <v>6</v>
      </c>
      <c r="M111" s="63">
        <v>2</v>
      </c>
      <c r="N111" s="63">
        <v>2</v>
      </c>
      <c r="O111" s="63">
        <v>2</v>
      </c>
      <c r="P111" s="50">
        <f t="shared" si="14"/>
        <v>6</v>
      </c>
      <c r="Q111" s="63">
        <v>2</v>
      </c>
      <c r="R111" s="63">
        <v>2</v>
      </c>
      <c r="S111" s="63">
        <v>2</v>
      </c>
      <c r="T111" s="64">
        <f>SUBTOTAL(9,Q111:S111)</f>
        <v>6</v>
      </c>
      <c r="U111" s="53">
        <f t="shared" si="20"/>
        <v>24</v>
      </c>
    </row>
    <row r="112" spans="1:21" ht="27" customHeight="1">
      <c r="A112" s="152"/>
      <c r="B112" s="153"/>
      <c r="C112" s="153"/>
      <c r="D112" s="29" t="s">
        <v>18</v>
      </c>
      <c r="E112" s="63">
        <v>1</v>
      </c>
      <c r="F112" s="63">
        <v>1</v>
      </c>
      <c r="G112" s="63">
        <v>3</v>
      </c>
      <c r="H112" s="46">
        <f t="shared" ref="H112:H127" si="21">SUM(E112:G112)</f>
        <v>5</v>
      </c>
      <c r="I112" s="63">
        <v>1</v>
      </c>
      <c r="J112" s="63">
        <v>2</v>
      </c>
      <c r="K112" s="63">
        <v>2</v>
      </c>
      <c r="L112" s="60">
        <f t="shared" ref="L112:L127" si="22">SUM(I112:K112)</f>
        <v>5</v>
      </c>
      <c r="M112" s="63">
        <v>1</v>
      </c>
      <c r="N112" s="63">
        <v>1</v>
      </c>
      <c r="O112" s="63">
        <v>1</v>
      </c>
      <c r="P112" s="50">
        <f t="shared" si="14"/>
        <v>3</v>
      </c>
      <c r="Q112" s="63">
        <v>1</v>
      </c>
      <c r="R112" s="63">
        <v>1</v>
      </c>
      <c r="S112" s="63">
        <v>0</v>
      </c>
      <c r="T112" s="64">
        <f t="shared" ref="T112:T127" si="23">S112+R112+Q112</f>
        <v>2</v>
      </c>
      <c r="U112" s="53">
        <f t="shared" si="20"/>
        <v>15</v>
      </c>
    </row>
    <row r="113" spans="1:22" ht="27" customHeight="1">
      <c r="A113" s="158" t="s">
        <v>60</v>
      </c>
      <c r="B113" s="160" t="s">
        <v>269</v>
      </c>
      <c r="C113" s="161" t="s">
        <v>185</v>
      </c>
      <c r="D113" s="30" t="s">
        <v>17</v>
      </c>
      <c r="E113" s="75">
        <v>0</v>
      </c>
      <c r="F113" s="75">
        <v>0</v>
      </c>
      <c r="G113" s="75">
        <v>0</v>
      </c>
      <c r="H113" s="46">
        <f t="shared" si="21"/>
        <v>0</v>
      </c>
      <c r="I113" s="75">
        <v>0</v>
      </c>
      <c r="J113" s="75">
        <v>0</v>
      </c>
      <c r="K113" s="75">
        <v>0</v>
      </c>
      <c r="L113" s="60">
        <f t="shared" si="22"/>
        <v>0</v>
      </c>
      <c r="M113" s="75">
        <v>0</v>
      </c>
      <c r="N113" s="75">
        <v>1000</v>
      </c>
      <c r="O113" s="75">
        <v>0</v>
      </c>
      <c r="P113" s="50">
        <f t="shared" si="14"/>
        <v>1000</v>
      </c>
      <c r="Q113" s="75">
        <v>3000</v>
      </c>
      <c r="R113" s="75">
        <v>500</v>
      </c>
      <c r="S113" s="75">
        <v>0</v>
      </c>
      <c r="T113" s="64">
        <f t="shared" si="23"/>
        <v>3500</v>
      </c>
      <c r="U113" s="53">
        <f t="shared" ref="U113:U119" si="24">H113+L113+P113+T113</f>
        <v>4500</v>
      </c>
    </row>
    <row r="114" spans="1:22" ht="27" customHeight="1">
      <c r="A114" s="159"/>
      <c r="B114" s="160"/>
      <c r="C114" s="162"/>
      <c r="D114" s="30" t="s">
        <v>18</v>
      </c>
      <c r="E114" s="75">
        <v>0</v>
      </c>
      <c r="F114" s="75">
        <v>0</v>
      </c>
      <c r="G114" s="75">
        <v>0</v>
      </c>
      <c r="H114" s="46">
        <f t="shared" si="21"/>
        <v>0</v>
      </c>
      <c r="I114" s="75">
        <v>0</v>
      </c>
      <c r="J114" s="75">
        <v>0</v>
      </c>
      <c r="K114" s="75">
        <v>0</v>
      </c>
      <c r="L114" s="60">
        <f t="shared" si="22"/>
        <v>0</v>
      </c>
      <c r="M114" s="75">
        <v>0</v>
      </c>
      <c r="N114" s="75">
        <v>2760</v>
      </c>
      <c r="O114" s="75">
        <v>2640</v>
      </c>
      <c r="P114" s="50">
        <f t="shared" si="14"/>
        <v>5400</v>
      </c>
      <c r="Q114" s="75">
        <v>2520</v>
      </c>
      <c r="R114" s="75">
        <v>1080</v>
      </c>
      <c r="S114" s="75">
        <v>0</v>
      </c>
      <c r="T114" s="76">
        <f t="shared" si="23"/>
        <v>3600</v>
      </c>
      <c r="U114" s="53">
        <f t="shared" si="24"/>
        <v>9000</v>
      </c>
    </row>
    <row r="115" spans="1:22" ht="33" customHeight="1">
      <c r="A115" s="158" t="s">
        <v>60</v>
      </c>
      <c r="B115" s="153" t="s">
        <v>278</v>
      </c>
      <c r="C115" s="153" t="s">
        <v>158</v>
      </c>
      <c r="D115" s="30" t="s">
        <v>17</v>
      </c>
      <c r="E115" s="75">
        <v>333</v>
      </c>
      <c r="F115" s="75">
        <v>333</v>
      </c>
      <c r="G115" s="75">
        <v>335</v>
      </c>
      <c r="H115" s="46">
        <f t="shared" si="21"/>
        <v>1001</v>
      </c>
      <c r="I115" s="75">
        <v>66</v>
      </c>
      <c r="J115" s="75">
        <v>66</v>
      </c>
      <c r="K115" s="75">
        <v>67</v>
      </c>
      <c r="L115" s="60">
        <f t="shared" si="22"/>
        <v>199</v>
      </c>
      <c r="M115" s="75">
        <v>0</v>
      </c>
      <c r="N115" s="75">
        <v>0</v>
      </c>
      <c r="O115" s="75">
        <v>0</v>
      </c>
      <c r="P115" s="50">
        <f t="shared" si="14"/>
        <v>0</v>
      </c>
      <c r="Q115" s="75">
        <v>0</v>
      </c>
      <c r="R115" s="75">
        <v>0</v>
      </c>
      <c r="S115" s="75">
        <v>0</v>
      </c>
      <c r="T115" s="76">
        <f t="shared" si="23"/>
        <v>0</v>
      </c>
      <c r="U115" s="53">
        <f t="shared" si="24"/>
        <v>1200</v>
      </c>
    </row>
    <row r="116" spans="1:22" ht="33" customHeight="1">
      <c r="A116" s="159"/>
      <c r="B116" s="153"/>
      <c r="C116" s="150"/>
      <c r="D116" s="30" t="s">
        <v>18</v>
      </c>
      <c r="E116" s="75">
        <v>342</v>
      </c>
      <c r="F116" s="75">
        <v>352</v>
      </c>
      <c r="G116" s="75">
        <v>347</v>
      </c>
      <c r="H116" s="46">
        <f t="shared" si="21"/>
        <v>1041</v>
      </c>
      <c r="I116" s="75">
        <v>66</v>
      </c>
      <c r="J116" s="75">
        <v>50</v>
      </c>
      <c r="K116" s="75">
        <v>40</v>
      </c>
      <c r="L116" s="60">
        <f t="shared" si="22"/>
        <v>156</v>
      </c>
      <c r="M116" s="75">
        <v>15</v>
      </c>
      <c r="N116" s="75">
        <v>8</v>
      </c>
      <c r="O116" s="75">
        <v>0</v>
      </c>
      <c r="P116" s="50">
        <f t="shared" si="14"/>
        <v>23</v>
      </c>
      <c r="Q116" s="75">
        <v>0</v>
      </c>
      <c r="R116" s="75">
        <v>0</v>
      </c>
      <c r="S116" s="75">
        <v>0</v>
      </c>
      <c r="T116" s="76">
        <f t="shared" si="23"/>
        <v>0</v>
      </c>
      <c r="U116" s="53">
        <f t="shared" si="24"/>
        <v>1220</v>
      </c>
    </row>
    <row r="117" spans="1:22" ht="33" customHeight="1">
      <c r="A117" s="158" t="s">
        <v>60</v>
      </c>
      <c r="B117" s="153" t="s">
        <v>278</v>
      </c>
      <c r="C117" s="153" t="s">
        <v>159</v>
      </c>
      <c r="D117" s="30" t="s">
        <v>17</v>
      </c>
      <c r="E117" s="75">
        <v>0</v>
      </c>
      <c r="F117" s="75">
        <v>0</v>
      </c>
      <c r="G117" s="75">
        <v>0</v>
      </c>
      <c r="H117" s="46">
        <f t="shared" si="21"/>
        <v>0</v>
      </c>
      <c r="I117" s="75">
        <v>900</v>
      </c>
      <c r="J117" s="75">
        <v>0</v>
      </c>
      <c r="K117" s="75">
        <v>0</v>
      </c>
      <c r="L117" s="60">
        <f t="shared" si="22"/>
        <v>900</v>
      </c>
      <c r="M117" s="75">
        <v>200</v>
      </c>
      <c r="N117" s="75">
        <v>0</v>
      </c>
      <c r="O117" s="75">
        <v>0</v>
      </c>
      <c r="P117" s="50">
        <f t="shared" si="14"/>
        <v>200</v>
      </c>
      <c r="Q117" s="75">
        <v>0</v>
      </c>
      <c r="R117" s="75">
        <v>0</v>
      </c>
      <c r="S117" s="75">
        <v>0</v>
      </c>
      <c r="T117" s="76">
        <f t="shared" si="23"/>
        <v>0</v>
      </c>
      <c r="U117" s="53">
        <f t="shared" si="24"/>
        <v>1100</v>
      </c>
    </row>
    <row r="118" spans="1:22" ht="33" customHeight="1">
      <c r="A118" s="159"/>
      <c r="B118" s="153"/>
      <c r="C118" s="150"/>
      <c r="D118" s="30" t="s">
        <v>18</v>
      </c>
      <c r="E118" s="75">
        <v>0</v>
      </c>
      <c r="F118" s="75">
        <v>0</v>
      </c>
      <c r="G118" s="75">
        <v>736</v>
      </c>
      <c r="H118" s="46">
        <f t="shared" si="21"/>
        <v>736</v>
      </c>
      <c r="I118" s="75">
        <v>0</v>
      </c>
      <c r="J118" s="75">
        <v>160</v>
      </c>
      <c r="K118" s="75">
        <v>0</v>
      </c>
      <c r="L118" s="60">
        <f t="shared" si="22"/>
        <v>160</v>
      </c>
      <c r="M118" s="75">
        <v>0</v>
      </c>
      <c r="N118" s="75">
        <v>0</v>
      </c>
      <c r="O118" s="75">
        <v>0</v>
      </c>
      <c r="P118" s="50">
        <f t="shared" si="14"/>
        <v>0</v>
      </c>
      <c r="Q118" s="75">
        <v>0</v>
      </c>
      <c r="R118" s="75">
        <v>3</v>
      </c>
      <c r="S118" s="75">
        <v>0</v>
      </c>
      <c r="T118" s="76">
        <f t="shared" si="23"/>
        <v>3</v>
      </c>
      <c r="U118" s="53">
        <f t="shared" si="24"/>
        <v>899</v>
      </c>
    </row>
    <row r="119" spans="1:22" ht="33" customHeight="1">
      <c r="A119" s="158" t="s">
        <v>60</v>
      </c>
      <c r="B119" s="153" t="s">
        <v>278</v>
      </c>
      <c r="C119" s="153" t="s">
        <v>160</v>
      </c>
      <c r="D119" s="30" t="s">
        <v>17</v>
      </c>
      <c r="E119" s="75">
        <v>0</v>
      </c>
      <c r="F119" s="75">
        <v>0</v>
      </c>
      <c r="G119" s="75">
        <v>0</v>
      </c>
      <c r="H119" s="46">
        <f t="shared" si="21"/>
        <v>0</v>
      </c>
      <c r="I119" s="75">
        <v>0</v>
      </c>
      <c r="J119" s="75">
        <v>0</v>
      </c>
      <c r="K119" s="75">
        <v>0</v>
      </c>
      <c r="L119" s="60">
        <f t="shared" si="22"/>
        <v>0</v>
      </c>
      <c r="M119" s="75">
        <v>0</v>
      </c>
      <c r="N119" s="75">
        <v>0</v>
      </c>
      <c r="O119" s="75">
        <v>65</v>
      </c>
      <c r="P119" s="50">
        <f t="shared" si="14"/>
        <v>65</v>
      </c>
      <c r="Q119" s="75">
        <v>0</v>
      </c>
      <c r="R119" s="75">
        <v>0</v>
      </c>
      <c r="S119" s="75">
        <v>0</v>
      </c>
      <c r="T119" s="76">
        <f t="shared" si="23"/>
        <v>0</v>
      </c>
      <c r="U119" s="53">
        <f t="shared" si="24"/>
        <v>65</v>
      </c>
    </row>
    <row r="120" spans="1:22" ht="33" customHeight="1">
      <c r="A120" s="159"/>
      <c r="B120" s="153"/>
      <c r="C120" s="150"/>
      <c r="D120" s="30" t="s">
        <v>18</v>
      </c>
      <c r="E120" s="75">
        <v>0</v>
      </c>
      <c r="F120" s="75">
        <v>0</v>
      </c>
      <c r="G120" s="75">
        <v>0</v>
      </c>
      <c r="H120" s="46">
        <f t="shared" si="21"/>
        <v>0</v>
      </c>
      <c r="I120" s="75">
        <v>0</v>
      </c>
      <c r="J120" s="75">
        <v>0</v>
      </c>
      <c r="K120" s="75">
        <v>0</v>
      </c>
      <c r="L120" s="60">
        <f t="shared" si="22"/>
        <v>0</v>
      </c>
      <c r="M120" s="75">
        <v>15</v>
      </c>
      <c r="N120" s="75">
        <v>0</v>
      </c>
      <c r="O120" s="75">
        <v>0</v>
      </c>
      <c r="P120" s="50">
        <f t="shared" si="14"/>
        <v>15</v>
      </c>
      <c r="Q120" s="75">
        <v>0</v>
      </c>
      <c r="R120" s="75">
        <v>0</v>
      </c>
      <c r="S120" s="75">
        <v>0</v>
      </c>
      <c r="T120" s="76">
        <f t="shared" si="23"/>
        <v>0</v>
      </c>
      <c r="U120" s="53">
        <f>H120+L120+P120+T119</f>
        <v>15</v>
      </c>
    </row>
    <row r="121" spans="1:22" ht="33" customHeight="1">
      <c r="A121" s="158" t="s">
        <v>60</v>
      </c>
      <c r="B121" s="153" t="s">
        <v>279</v>
      </c>
      <c r="C121" s="153" t="s">
        <v>158</v>
      </c>
      <c r="D121" s="30" t="s">
        <v>17</v>
      </c>
      <c r="E121" s="75">
        <v>966</v>
      </c>
      <c r="F121" s="75">
        <v>967</v>
      </c>
      <c r="G121" s="75">
        <v>967</v>
      </c>
      <c r="H121" s="46">
        <f t="shared" si="21"/>
        <v>2900</v>
      </c>
      <c r="I121" s="75">
        <v>50</v>
      </c>
      <c r="J121" s="75">
        <v>50</v>
      </c>
      <c r="K121" s="75">
        <v>50</v>
      </c>
      <c r="L121" s="60">
        <f t="shared" si="22"/>
        <v>150</v>
      </c>
      <c r="M121" s="75">
        <v>50</v>
      </c>
      <c r="N121" s="75">
        <v>50</v>
      </c>
      <c r="O121" s="75">
        <v>0</v>
      </c>
      <c r="P121" s="50">
        <f t="shared" si="14"/>
        <v>100</v>
      </c>
      <c r="Q121" s="75">
        <v>0</v>
      </c>
      <c r="R121" s="75">
        <v>0</v>
      </c>
      <c r="S121" s="75">
        <v>0</v>
      </c>
      <c r="T121" s="76">
        <f t="shared" si="23"/>
        <v>0</v>
      </c>
      <c r="U121" s="53">
        <f t="shared" ref="U121:U127" si="25">H121+L121+P121+T121</f>
        <v>3150</v>
      </c>
    </row>
    <row r="122" spans="1:22" ht="33" customHeight="1">
      <c r="A122" s="159"/>
      <c r="B122" s="153"/>
      <c r="C122" s="150"/>
      <c r="D122" s="30" t="s">
        <v>18</v>
      </c>
      <c r="E122" s="75">
        <v>1100</v>
      </c>
      <c r="F122" s="75">
        <v>1580</v>
      </c>
      <c r="G122" s="75">
        <v>990</v>
      </c>
      <c r="H122" s="46">
        <f t="shared" si="21"/>
        <v>3670</v>
      </c>
      <c r="I122" s="75">
        <v>0</v>
      </c>
      <c r="J122" s="75">
        <v>0</v>
      </c>
      <c r="K122" s="75">
        <v>0</v>
      </c>
      <c r="L122" s="60">
        <f t="shared" si="22"/>
        <v>0</v>
      </c>
      <c r="M122" s="75">
        <v>0</v>
      </c>
      <c r="N122" s="75">
        <v>27</v>
      </c>
      <c r="O122" s="75">
        <v>11</v>
      </c>
      <c r="P122" s="50">
        <f t="shared" si="14"/>
        <v>38</v>
      </c>
      <c r="Q122" s="75">
        <v>0</v>
      </c>
      <c r="R122" s="75">
        <v>0</v>
      </c>
      <c r="S122" s="75">
        <v>0</v>
      </c>
      <c r="T122" s="76">
        <f t="shared" si="23"/>
        <v>0</v>
      </c>
      <c r="U122" s="53">
        <f t="shared" si="25"/>
        <v>3708</v>
      </c>
    </row>
    <row r="123" spans="1:22" ht="33" customHeight="1">
      <c r="A123" s="158" t="s">
        <v>60</v>
      </c>
      <c r="B123" s="153" t="s">
        <v>279</v>
      </c>
      <c r="C123" s="153" t="s">
        <v>159</v>
      </c>
      <c r="D123" s="30" t="s">
        <v>17</v>
      </c>
      <c r="E123" s="75">
        <v>0</v>
      </c>
      <c r="F123" s="75">
        <v>0</v>
      </c>
      <c r="G123" s="75">
        <v>3000</v>
      </c>
      <c r="H123" s="46">
        <f t="shared" si="21"/>
        <v>3000</v>
      </c>
      <c r="I123" s="75">
        <v>0</v>
      </c>
      <c r="J123" s="75">
        <v>0</v>
      </c>
      <c r="K123" s="75">
        <v>50</v>
      </c>
      <c r="L123" s="60">
        <f t="shared" si="22"/>
        <v>50</v>
      </c>
      <c r="M123" s="75">
        <v>0</v>
      </c>
      <c r="N123" s="75">
        <v>50</v>
      </c>
      <c r="O123" s="75">
        <v>0</v>
      </c>
      <c r="P123" s="50">
        <f t="shared" si="14"/>
        <v>50</v>
      </c>
      <c r="Q123" s="75">
        <v>0</v>
      </c>
      <c r="R123" s="75">
        <v>0</v>
      </c>
      <c r="S123" s="75">
        <v>0</v>
      </c>
      <c r="T123" s="76">
        <f t="shared" si="23"/>
        <v>0</v>
      </c>
      <c r="U123" s="53">
        <f t="shared" si="25"/>
        <v>3100</v>
      </c>
    </row>
    <row r="124" spans="1:22" ht="33" customHeight="1">
      <c r="A124" s="159"/>
      <c r="B124" s="153"/>
      <c r="C124" s="150"/>
      <c r="D124" s="30" t="s">
        <v>18</v>
      </c>
      <c r="E124" s="75">
        <v>0</v>
      </c>
      <c r="F124" s="75">
        <v>0</v>
      </c>
      <c r="G124" s="75">
        <v>3025</v>
      </c>
      <c r="H124" s="46">
        <f t="shared" si="21"/>
        <v>3025</v>
      </c>
      <c r="I124" s="75">
        <v>165</v>
      </c>
      <c r="J124" s="75">
        <v>0</v>
      </c>
      <c r="K124" s="75">
        <v>0</v>
      </c>
      <c r="L124" s="60">
        <f t="shared" si="22"/>
        <v>165</v>
      </c>
      <c r="M124" s="75">
        <v>0</v>
      </c>
      <c r="N124" s="75">
        <v>27</v>
      </c>
      <c r="O124" s="75">
        <v>33</v>
      </c>
      <c r="P124" s="50">
        <f t="shared" si="14"/>
        <v>60</v>
      </c>
      <c r="Q124" s="75">
        <v>0</v>
      </c>
      <c r="R124" s="75">
        <v>0</v>
      </c>
      <c r="S124" s="75">
        <v>0</v>
      </c>
      <c r="T124" s="76">
        <f t="shared" si="23"/>
        <v>0</v>
      </c>
      <c r="U124" s="53">
        <f t="shared" si="25"/>
        <v>3250</v>
      </c>
    </row>
    <row r="125" spans="1:22" ht="33" customHeight="1">
      <c r="A125" s="158" t="s">
        <v>60</v>
      </c>
      <c r="B125" s="153" t="s">
        <v>279</v>
      </c>
      <c r="C125" s="153" t="s">
        <v>160</v>
      </c>
      <c r="D125" s="30" t="s">
        <v>17</v>
      </c>
      <c r="E125" s="75">
        <v>0</v>
      </c>
      <c r="F125" s="75">
        <v>0</v>
      </c>
      <c r="G125" s="75">
        <v>15</v>
      </c>
      <c r="H125" s="46">
        <f t="shared" si="21"/>
        <v>15</v>
      </c>
      <c r="I125" s="75">
        <v>0</v>
      </c>
      <c r="J125" s="75">
        <v>0</v>
      </c>
      <c r="K125" s="75">
        <v>15</v>
      </c>
      <c r="L125" s="60">
        <f t="shared" si="22"/>
        <v>15</v>
      </c>
      <c r="M125" s="75">
        <v>0</v>
      </c>
      <c r="N125" s="75">
        <v>0</v>
      </c>
      <c r="O125" s="75">
        <v>0</v>
      </c>
      <c r="P125" s="50">
        <f t="shared" si="14"/>
        <v>0</v>
      </c>
      <c r="Q125" s="75">
        <v>0</v>
      </c>
      <c r="R125" s="75">
        <v>0</v>
      </c>
      <c r="S125" s="75">
        <v>0</v>
      </c>
      <c r="T125" s="76">
        <f t="shared" si="23"/>
        <v>0</v>
      </c>
      <c r="U125" s="53">
        <f t="shared" si="25"/>
        <v>30</v>
      </c>
    </row>
    <row r="126" spans="1:22" ht="33" customHeight="1">
      <c r="A126" s="159"/>
      <c r="B126" s="153"/>
      <c r="C126" s="150"/>
      <c r="D126" s="30" t="s">
        <v>18</v>
      </c>
      <c r="E126" s="75">
        <v>0</v>
      </c>
      <c r="F126" s="75">
        <v>0</v>
      </c>
      <c r="G126" s="75">
        <v>6</v>
      </c>
      <c r="H126" s="46">
        <f t="shared" si="21"/>
        <v>6</v>
      </c>
      <c r="I126" s="75">
        <v>0</v>
      </c>
      <c r="J126" s="75">
        <v>0</v>
      </c>
      <c r="K126" s="75">
        <v>9</v>
      </c>
      <c r="L126" s="60">
        <f t="shared" si="22"/>
        <v>9</v>
      </c>
      <c r="M126" s="75">
        <v>0</v>
      </c>
      <c r="N126" s="75">
        <v>0</v>
      </c>
      <c r="O126" s="75">
        <v>0</v>
      </c>
      <c r="P126" s="50">
        <f t="shared" si="14"/>
        <v>0</v>
      </c>
      <c r="Q126" s="75">
        <v>0</v>
      </c>
      <c r="R126" s="75">
        <v>4</v>
      </c>
      <c r="S126" s="75">
        <v>0</v>
      </c>
      <c r="T126" s="76">
        <f t="shared" si="23"/>
        <v>4</v>
      </c>
      <c r="U126" s="53">
        <f t="shared" si="25"/>
        <v>19</v>
      </c>
    </row>
    <row r="127" spans="1:22" ht="36" customHeight="1">
      <c r="A127" s="152" t="s">
        <v>73</v>
      </c>
      <c r="B127" s="153" t="s">
        <v>300</v>
      </c>
      <c r="C127" s="153" t="s">
        <v>280</v>
      </c>
      <c r="D127" s="29" t="s">
        <v>17</v>
      </c>
      <c r="E127" s="63">
        <v>0</v>
      </c>
      <c r="F127" s="63">
        <v>6</v>
      </c>
      <c r="G127" s="63">
        <v>6</v>
      </c>
      <c r="H127" s="46">
        <f t="shared" si="21"/>
        <v>12</v>
      </c>
      <c r="I127" s="63">
        <v>4</v>
      </c>
      <c r="J127" s="63">
        <v>5</v>
      </c>
      <c r="K127" s="63">
        <v>4</v>
      </c>
      <c r="L127" s="60">
        <f t="shared" si="22"/>
        <v>13</v>
      </c>
      <c r="M127" s="63">
        <v>4</v>
      </c>
      <c r="N127" s="63">
        <v>4</v>
      </c>
      <c r="O127" s="63">
        <v>5</v>
      </c>
      <c r="P127" s="50">
        <f t="shared" si="14"/>
        <v>13</v>
      </c>
      <c r="Q127" s="63">
        <v>4</v>
      </c>
      <c r="R127" s="63">
        <v>4</v>
      </c>
      <c r="S127" s="63">
        <v>4</v>
      </c>
      <c r="T127" s="64">
        <f t="shared" si="23"/>
        <v>12</v>
      </c>
      <c r="U127" s="53">
        <f t="shared" si="25"/>
        <v>50</v>
      </c>
    </row>
    <row r="128" spans="1:22" ht="37.5" customHeight="1">
      <c r="A128" s="152"/>
      <c r="B128" s="153"/>
      <c r="C128" s="153"/>
      <c r="D128" s="29" t="s">
        <v>18</v>
      </c>
      <c r="E128" s="63">
        <v>0</v>
      </c>
      <c r="F128" s="63">
        <v>0</v>
      </c>
      <c r="G128" s="63">
        <v>0</v>
      </c>
      <c r="H128" s="46">
        <f t="shared" ref="H128:H158" si="26">SUM(E128:G128)</f>
        <v>0</v>
      </c>
      <c r="I128" s="63">
        <v>5</v>
      </c>
      <c r="J128" s="63">
        <v>23</v>
      </c>
      <c r="K128" s="63">
        <v>13</v>
      </c>
      <c r="L128" s="60">
        <f t="shared" ref="L128:L158" si="27">SUM(I128:K128)</f>
        <v>41</v>
      </c>
      <c r="M128" s="63">
        <v>9</v>
      </c>
      <c r="N128" s="63">
        <v>1</v>
      </c>
      <c r="O128" s="63">
        <v>2</v>
      </c>
      <c r="P128" s="50">
        <f t="shared" si="14"/>
        <v>12</v>
      </c>
      <c r="Q128" s="63">
        <v>5</v>
      </c>
      <c r="R128" s="63">
        <v>0</v>
      </c>
      <c r="S128" s="63">
        <v>0</v>
      </c>
      <c r="T128" s="64">
        <f t="shared" ref="T128:T158" si="28">S128+R128+Q128</f>
        <v>5</v>
      </c>
      <c r="U128" s="53">
        <f t="shared" ref="U128:U158" si="29">H128+L128+P128+T128</f>
        <v>58</v>
      </c>
      <c r="V128" s="84"/>
    </row>
    <row r="129" spans="1:22" ht="27" customHeight="1">
      <c r="A129" s="152" t="s">
        <v>73</v>
      </c>
      <c r="B129" s="153" t="s">
        <v>301</v>
      </c>
      <c r="C129" s="153" t="s">
        <v>302</v>
      </c>
      <c r="D129" s="29" t="s">
        <v>17</v>
      </c>
      <c r="E129" s="63">
        <v>2</v>
      </c>
      <c r="F129" s="63">
        <v>5</v>
      </c>
      <c r="G129" s="63">
        <v>68</v>
      </c>
      <c r="H129" s="46">
        <f>SUM(E129:G129)</f>
        <v>75</v>
      </c>
      <c r="I129" s="63">
        <v>5</v>
      </c>
      <c r="J129" s="63">
        <v>5</v>
      </c>
      <c r="K129" s="63">
        <v>65</v>
      </c>
      <c r="L129" s="60">
        <f>SUM(I129:K129)</f>
        <v>75</v>
      </c>
      <c r="M129" s="63">
        <v>25</v>
      </c>
      <c r="N129" s="63">
        <v>25</v>
      </c>
      <c r="O129" s="63">
        <v>25</v>
      </c>
      <c r="P129" s="50">
        <f t="shared" si="14"/>
        <v>75</v>
      </c>
      <c r="Q129" s="63">
        <v>30</v>
      </c>
      <c r="R129" s="63">
        <v>5</v>
      </c>
      <c r="S129" s="63">
        <v>40</v>
      </c>
      <c r="T129" s="64">
        <f>S129+R129+Q129</f>
        <v>75</v>
      </c>
      <c r="U129" s="53">
        <f>H129+L129+P129+T129</f>
        <v>300</v>
      </c>
      <c r="V129" s="84"/>
    </row>
    <row r="130" spans="1:22" ht="55.5" customHeight="1">
      <c r="A130" s="152"/>
      <c r="B130" s="153"/>
      <c r="C130" s="153"/>
      <c r="D130" s="29" t="s">
        <v>18</v>
      </c>
      <c r="E130" s="63">
        <v>2</v>
      </c>
      <c r="F130" s="63">
        <v>1</v>
      </c>
      <c r="G130" s="63">
        <v>0</v>
      </c>
      <c r="H130" s="46">
        <f t="shared" ref="H130:H131" si="30">SUM(E130:G130)</f>
        <v>3</v>
      </c>
      <c r="I130" s="63">
        <v>6</v>
      </c>
      <c r="J130" s="63">
        <v>64</v>
      </c>
      <c r="K130" s="63">
        <v>6</v>
      </c>
      <c r="L130" s="60">
        <f t="shared" ref="L130:L131" si="31">SUM(I130:K130)</f>
        <v>76</v>
      </c>
      <c r="M130" s="63">
        <v>32</v>
      </c>
      <c r="N130" s="63">
        <v>11</v>
      </c>
      <c r="O130" s="63">
        <v>27</v>
      </c>
      <c r="P130" s="50">
        <f t="shared" si="14"/>
        <v>70</v>
      </c>
      <c r="Q130" s="63">
        <v>6</v>
      </c>
      <c r="R130" s="63">
        <v>6</v>
      </c>
      <c r="S130" s="88">
        <v>34</v>
      </c>
      <c r="T130" s="64">
        <f t="shared" ref="T130:T131" si="32">S130+R130+Q130</f>
        <v>46</v>
      </c>
      <c r="U130" s="53">
        <f>H130+L130+P130+T130</f>
        <v>195</v>
      </c>
      <c r="V130" s="84"/>
    </row>
    <row r="131" spans="1:22" ht="39" customHeight="1">
      <c r="A131" s="152" t="s">
        <v>73</v>
      </c>
      <c r="B131" s="153" t="s">
        <v>226</v>
      </c>
      <c r="C131" s="153" t="s">
        <v>155</v>
      </c>
      <c r="D131" s="29" t="s">
        <v>17</v>
      </c>
      <c r="E131" s="63">
        <v>0</v>
      </c>
      <c r="F131" s="63">
        <v>3</v>
      </c>
      <c r="G131" s="63">
        <v>4</v>
      </c>
      <c r="H131" s="46">
        <f t="shared" si="30"/>
        <v>7</v>
      </c>
      <c r="I131" s="63">
        <v>2</v>
      </c>
      <c r="J131" s="63">
        <v>3</v>
      </c>
      <c r="K131" s="63">
        <v>3</v>
      </c>
      <c r="L131" s="60">
        <f t="shared" si="31"/>
        <v>8</v>
      </c>
      <c r="M131" s="63">
        <v>3</v>
      </c>
      <c r="N131" s="63">
        <v>2</v>
      </c>
      <c r="O131" s="63">
        <v>3</v>
      </c>
      <c r="P131" s="50">
        <f t="shared" si="14"/>
        <v>8</v>
      </c>
      <c r="Q131" s="63">
        <v>3</v>
      </c>
      <c r="R131" s="63">
        <v>2</v>
      </c>
      <c r="S131" s="63">
        <v>2</v>
      </c>
      <c r="T131" s="64">
        <f t="shared" si="32"/>
        <v>7</v>
      </c>
      <c r="U131" s="53">
        <f t="shared" ref="U131" si="33">H131+L131+P131+T131</f>
        <v>30</v>
      </c>
      <c r="V131" s="84"/>
    </row>
    <row r="132" spans="1:22" ht="36" customHeight="1">
      <c r="A132" s="152"/>
      <c r="B132" s="153"/>
      <c r="C132" s="153"/>
      <c r="D132" s="29" t="s">
        <v>18</v>
      </c>
      <c r="E132" s="63">
        <v>0</v>
      </c>
      <c r="F132" s="63">
        <v>0</v>
      </c>
      <c r="G132" s="63">
        <v>1</v>
      </c>
      <c r="H132" s="46">
        <f t="shared" si="26"/>
        <v>1</v>
      </c>
      <c r="I132" s="63">
        <v>1</v>
      </c>
      <c r="J132" s="63">
        <v>0</v>
      </c>
      <c r="K132" s="63">
        <v>3</v>
      </c>
      <c r="L132" s="60">
        <f t="shared" si="27"/>
        <v>4</v>
      </c>
      <c r="M132" s="63">
        <v>0</v>
      </c>
      <c r="N132" s="63">
        <v>5</v>
      </c>
      <c r="O132" s="63">
        <v>2</v>
      </c>
      <c r="P132" s="50">
        <f t="shared" si="14"/>
        <v>7</v>
      </c>
      <c r="Q132" s="63">
        <v>2</v>
      </c>
      <c r="R132" s="63">
        <v>1</v>
      </c>
      <c r="S132" s="63">
        <v>0</v>
      </c>
      <c r="T132" s="64">
        <f t="shared" si="28"/>
        <v>3</v>
      </c>
      <c r="U132" s="90">
        <f t="shared" si="29"/>
        <v>15</v>
      </c>
    </row>
    <row r="133" spans="1:22" ht="27" customHeight="1">
      <c r="A133" s="152" t="s">
        <v>73</v>
      </c>
      <c r="B133" s="152" t="s">
        <v>226</v>
      </c>
      <c r="C133" s="152" t="s">
        <v>227</v>
      </c>
      <c r="D133" s="114" t="s">
        <v>17</v>
      </c>
      <c r="E133" s="88">
        <v>0</v>
      </c>
      <c r="F133" s="88">
        <v>100</v>
      </c>
      <c r="G133" s="88">
        <v>150</v>
      </c>
      <c r="H133" s="46">
        <f t="shared" ref="H133:H134" si="34">SUM(E133:G133)</f>
        <v>250</v>
      </c>
      <c r="I133" s="88">
        <v>50</v>
      </c>
      <c r="J133" s="88">
        <v>100</v>
      </c>
      <c r="K133" s="88">
        <v>100</v>
      </c>
      <c r="L133" s="60">
        <f t="shared" ref="L133:L134" si="35">SUM(I133:K133)</f>
        <v>250</v>
      </c>
      <c r="M133" s="88">
        <v>100</v>
      </c>
      <c r="N133" s="88">
        <v>50</v>
      </c>
      <c r="O133" s="88">
        <v>100</v>
      </c>
      <c r="P133" s="50">
        <f t="shared" si="14"/>
        <v>250</v>
      </c>
      <c r="Q133" s="88">
        <v>150</v>
      </c>
      <c r="R133" s="88">
        <v>50</v>
      </c>
      <c r="S133" s="88">
        <v>50</v>
      </c>
      <c r="T133" s="64">
        <f t="shared" ref="T133:T134" si="36">S133+R133+Q133</f>
        <v>250</v>
      </c>
      <c r="U133" s="53">
        <f t="shared" ref="U133:U134" si="37">H133+L133+P133+T133</f>
        <v>1000</v>
      </c>
    </row>
    <row r="134" spans="1:22" ht="27" customHeight="1">
      <c r="A134" s="152"/>
      <c r="B134" s="152"/>
      <c r="C134" s="152"/>
      <c r="D134" s="114" t="s">
        <v>18</v>
      </c>
      <c r="E134" s="88">
        <v>0</v>
      </c>
      <c r="F134" s="88">
        <v>0</v>
      </c>
      <c r="G134" s="88">
        <v>80</v>
      </c>
      <c r="H134" s="46">
        <f t="shared" si="34"/>
        <v>80</v>
      </c>
      <c r="I134" s="88">
        <v>63</v>
      </c>
      <c r="J134" s="88">
        <v>0</v>
      </c>
      <c r="K134" s="88">
        <v>216</v>
      </c>
      <c r="L134" s="60">
        <f t="shared" si="35"/>
        <v>279</v>
      </c>
      <c r="M134" s="88">
        <v>0</v>
      </c>
      <c r="N134" s="88">
        <v>295</v>
      </c>
      <c r="O134" s="88">
        <v>210</v>
      </c>
      <c r="P134" s="50">
        <f t="shared" si="14"/>
        <v>505</v>
      </c>
      <c r="Q134" s="88">
        <v>79</v>
      </c>
      <c r="R134" s="88">
        <v>156</v>
      </c>
      <c r="S134" s="88">
        <v>0</v>
      </c>
      <c r="T134" s="64">
        <f t="shared" si="36"/>
        <v>235</v>
      </c>
      <c r="U134" s="53">
        <f t="shared" si="37"/>
        <v>1099</v>
      </c>
    </row>
    <row r="135" spans="1:22" ht="38.25" customHeight="1">
      <c r="A135" s="152" t="s">
        <v>73</v>
      </c>
      <c r="B135" s="152" t="s">
        <v>74</v>
      </c>
      <c r="C135" s="152" t="s">
        <v>75</v>
      </c>
      <c r="D135" s="114" t="s">
        <v>17</v>
      </c>
      <c r="E135" s="88">
        <v>0</v>
      </c>
      <c r="F135" s="88">
        <v>2</v>
      </c>
      <c r="G135" s="88">
        <v>1</v>
      </c>
      <c r="H135" s="46">
        <f>SUM(E135:G135)</f>
        <v>3</v>
      </c>
      <c r="I135" s="88">
        <v>1</v>
      </c>
      <c r="J135" s="88">
        <v>1</v>
      </c>
      <c r="K135" s="88">
        <v>1</v>
      </c>
      <c r="L135" s="60">
        <f>SUM(I135:K135)</f>
        <v>3</v>
      </c>
      <c r="M135" s="88">
        <v>1</v>
      </c>
      <c r="N135" s="88">
        <v>1</v>
      </c>
      <c r="O135" s="88">
        <v>1</v>
      </c>
      <c r="P135" s="50">
        <f t="shared" si="14"/>
        <v>3</v>
      </c>
      <c r="Q135" s="88">
        <v>1</v>
      </c>
      <c r="R135" s="88">
        <v>1</v>
      </c>
      <c r="S135" s="88">
        <v>1</v>
      </c>
      <c r="T135" s="64">
        <f>S135+R135+Q135</f>
        <v>3</v>
      </c>
      <c r="U135" s="53">
        <f>H135+L135+P135+T135</f>
        <v>12</v>
      </c>
    </row>
    <row r="136" spans="1:22" ht="37.5" customHeight="1">
      <c r="A136" s="152"/>
      <c r="B136" s="152"/>
      <c r="C136" s="152"/>
      <c r="D136" s="114" t="s">
        <v>18</v>
      </c>
      <c r="E136" s="88">
        <v>0</v>
      </c>
      <c r="F136" s="88">
        <v>2</v>
      </c>
      <c r="G136" s="88">
        <v>1</v>
      </c>
      <c r="H136" s="46">
        <f>SUM(E136:G136)</f>
        <v>3</v>
      </c>
      <c r="I136" s="88">
        <v>0</v>
      </c>
      <c r="J136" s="88">
        <v>0</v>
      </c>
      <c r="K136" s="88">
        <v>0</v>
      </c>
      <c r="L136" s="60">
        <f>SUM(I136:K136)</f>
        <v>0</v>
      </c>
      <c r="M136" s="88">
        <v>0</v>
      </c>
      <c r="N136" s="88">
        <v>1</v>
      </c>
      <c r="O136" s="88">
        <v>3</v>
      </c>
      <c r="P136" s="50">
        <f t="shared" si="14"/>
        <v>4</v>
      </c>
      <c r="Q136" s="88">
        <v>1</v>
      </c>
      <c r="R136" s="88">
        <v>1</v>
      </c>
      <c r="S136" s="88">
        <v>1</v>
      </c>
      <c r="T136" s="64">
        <f>S136+R136+Q136</f>
        <v>3</v>
      </c>
      <c r="U136" s="53">
        <f>H136+L136+P136+T136</f>
        <v>10</v>
      </c>
    </row>
    <row r="137" spans="1:22" ht="27" customHeight="1">
      <c r="A137" s="152" t="s">
        <v>73</v>
      </c>
      <c r="B137" s="152" t="s">
        <v>74</v>
      </c>
      <c r="C137" s="152" t="s">
        <v>156</v>
      </c>
      <c r="D137" s="114" t="s">
        <v>17</v>
      </c>
      <c r="E137" s="88">
        <v>0</v>
      </c>
      <c r="F137" s="88">
        <v>60</v>
      </c>
      <c r="G137" s="88">
        <v>30</v>
      </c>
      <c r="H137" s="46">
        <f t="shared" si="26"/>
        <v>90</v>
      </c>
      <c r="I137" s="88">
        <v>30</v>
      </c>
      <c r="J137" s="88">
        <v>30</v>
      </c>
      <c r="K137" s="88">
        <v>30</v>
      </c>
      <c r="L137" s="60">
        <f t="shared" si="27"/>
        <v>90</v>
      </c>
      <c r="M137" s="88">
        <v>30</v>
      </c>
      <c r="N137" s="88">
        <v>30</v>
      </c>
      <c r="O137" s="88">
        <v>30</v>
      </c>
      <c r="P137" s="50">
        <f t="shared" si="14"/>
        <v>90</v>
      </c>
      <c r="Q137" s="88">
        <v>30</v>
      </c>
      <c r="R137" s="88">
        <v>30</v>
      </c>
      <c r="S137" s="88">
        <v>30</v>
      </c>
      <c r="T137" s="64">
        <f t="shared" si="28"/>
        <v>90</v>
      </c>
      <c r="U137" s="53">
        <f t="shared" si="29"/>
        <v>360</v>
      </c>
    </row>
    <row r="138" spans="1:22" ht="27" customHeight="1">
      <c r="A138" s="152"/>
      <c r="B138" s="152"/>
      <c r="C138" s="152"/>
      <c r="D138" s="114" t="s">
        <v>18</v>
      </c>
      <c r="E138" s="88">
        <v>0</v>
      </c>
      <c r="F138" s="88">
        <v>376</v>
      </c>
      <c r="G138" s="88">
        <v>16</v>
      </c>
      <c r="H138" s="46">
        <f t="shared" si="26"/>
        <v>392</v>
      </c>
      <c r="I138" s="88">
        <v>0</v>
      </c>
      <c r="J138" s="88">
        <v>0</v>
      </c>
      <c r="K138" s="88">
        <v>0</v>
      </c>
      <c r="L138" s="60">
        <f t="shared" si="27"/>
        <v>0</v>
      </c>
      <c r="M138" s="88">
        <v>0</v>
      </c>
      <c r="N138" s="88">
        <v>210</v>
      </c>
      <c r="O138" s="88">
        <v>412</v>
      </c>
      <c r="P138" s="50">
        <f t="shared" si="14"/>
        <v>622</v>
      </c>
      <c r="Q138" s="88">
        <v>372</v>
      </c>
      <c r="R138" s="88">
        <v>400</v>
      </c>
      <c r="S138" s="88">
        <v>65</v>
      </c>
      <c r="T138" s="64">
        <f t="shared" si="28"/>
        <v>837</v>
      </c>
      <c r="U138" s="53">
        <f t="shared" si="29"/>
        <v>1851</v>
      </c>
    </row>
    <row r="139" spans="1:22" ht="27" customHeight="1">
      <c r="A139" s="152" t="s">
        <v>73</v>
      </c>
      <c r="B139" s="152" t="s">
        <v>157</v>
      </c>
      <c r="C139" s="152" t="s">
        <v>228</v>
      </c>
      <c r="D139" s="114" t="s">
        <v>17</v>
      </c>
      <c r="E139" s="88">
        <v>0</v>
      </c>
      <c r="F139" s="88">
        <v>1</v>
      </c>
      <c r="G139" s="88">
        <v>1</v>
      </c>
      <c r="H139" s="46">
        <f t="shared" si="26"/>
        <v>2</v>
      </c>
      <c r="I139" s="88">
        <v>1</v>
      </c>
      <c r="J139" s="88">
        <v>0</v>
      </c>
      <c r="K139" s="88">
        <v>0</v>
      </c>
      <c r="L139" s="60">
        <f t="shared" si="27"/>
        <v>1</v>
      </c>
      <c r="M139" s="88">
        <v>0</v>
      </c>
      <c r="N139" s="88">
        <v>1</v>
      </c>
      <c r="O139" s="88">
        <v>1</v>
      </c>
      <c r="P139" s="50">
        <f t="shared" si="14"/>
        <v>2</v>
      </c>
      <c r="Q139" s="88">
        <v>0</v>
      </c>
      <c r="R139" s="88">
        <v>0</v>
      </c>
      <c r="S139" s="88">
        <v>1</v>
      </c>
      <c r="T139" s="64">
        <f t="shared" si="28"/>
        <v>1</v>
      </c>
      <c r="U139" s="53">
        <f>H139+L139+P139+T139</f>
        <v>6</v>
      </c>
    </row>
    <row r="140" spans="1:22" ht="27" customHeight="1">
      <c r="A140" s="152"/>
      <c r="B140" s="152"/>
      <c r="C140" s="152"/>
      <c r="D140" s="114" t="s">
        <v>18</v>
      </c>
      <c r="E140" s="88">
        <v>0</v>
      </c>
      <c r="F140" s="88">
        <v>0</v>
      </c>
      <c r="G140" s="88">
        <v>1</v>
      </c>
      <c r="H140" s="46">
        <f t="shared" si="26"/>
        <v>1</v>
      </c>
      <c r="I140" s="88">
        <v>0</v>
      </c>
      <c r="J140" s="88">
        <v>1</v>
      </c>
      <c r="K140" s="88">
        <v>2</v>
      </c>
      <c r="L140" s="60">
        <f t="shared" si="27"/>
        <v>3</v>
      </c>
      <c r="M140" s="88">
        <v>1</v>
      </c>
      <c r="N140" s="88">
        <v>0</v>
      </c>
      <c r="O140" s="88">
        <v>7</v>
      </c>
      <c r="P140" s="50">
        <f t="shared" si="14"/>
        <v>8</v>
      </c>
      <c r="Q140" s="88">
        <v>2</v>
      </c>
      <c r="R140" s="88">
        <v>1</v>
      </c>
      <c r="S140" s="88">
        <f>2+1</f>
        <v>3</v>
      </c>
      <c r="T140" s="64">
        <f t="shared" si="28"/>
        <v>6</v>
      </c>
      <c r="U140" s="53">
        <f t="shared" si="29"/>
        <v>18</v>
      </c>
    </row>
    <row r="141" spans="1:22" ht="27" customHeight="1">
      <c r="A141" s="152" t="s">
        <v>73</v>
      </c>
      <c r="B141" s="152" t="s">
        <v>157</v>
      </c>
      <c r="C141" s="152" t="s">
        <v>227</v>
      </c>
      <c r="D141" s="114" t="s">
        <v>17</v>
      </c>
      <c r="E141" s="88">
        <v>0</v>
      </c>
      <c r="F141" s="88">
        <v>100</v>
      </c>
      <c r="G141" s="88">
        <v>100</v>
      </c>
      <c r="H141" s="46">
        <f t="shared" si="26"/>
        <v>200</v>
      </c>
      <c r="I141" s="88">
        <v>100</v>
      </c>
      <c r="J141" s="88">
        <v>0</v>
      </c>
      <c r="K141" s="88">
        <v>0</v>
      </c>
      <c r="L141" s="60">
        <f t="shared" si="27"/>
        <v>100</v>
      </c>
      <c r="M141" s="88">
        <v>0</v>
      </c>
      <c r="N141" s="88">
        <v>150</v>
      </c>
      <c r="O141" s="88">
        <v>150</v>
      </c>
      <c r="P141" s="50">
        <f t="shared" si="14"/>
        <v>300</v>
      </c>
      <c r="Q141" s="88">
        <v>0</v>
      </c>
      <c r="R141" s="88">
        <v>0</v>
      </c>
      <c r="S141" s="88">
        <v>200</v>
      </c>
      <c r="T141" s="64">
        <f t="shared" si="28"/>
        <v>200</v>
      </c>
      <c r="U141" s="53">
        <f t="shared" si="29"/>
        <v>800</v>
      </c>
    </row>
    <row r="142" spans="1:22" ht="27" customHeight="1">
      <c r="A142" s="152"/>
      <c r="B142" s="152"/>
      <c r="C142" s="152"/>
      <c r="D142" s="114" t="s">
        <v>18</v>
      </c>
      <c r="E142" s="88">
        <v>0</v>
      </c>
      <c r="F142" s="88">
        <v>0</v>
      </c>
      <c r="G142" s="88">
        <v>100</v>
      </c>
      <c r="H142" s="46">
        <f t="shared" si="26"/>
        <v>100</v>
      </c>
      <c r="I142" s="88">
        <v>0</v>
      </c>
      <c r="J142" s="88">
        <v>100</v>
      </c>
      <c r="K142" s="88">
        <v>150</v>
      </c>
      <c r="L142" s="60">
        <f t="shared" si="27"/>
        <v>250</v>
      </c>
      <c r="M142" s="88">
        <v>15</v>
      </c>
      <c r="N142" s="88">
        <v>0</v>
      </c>
      <c r="O142" s="88">
        <v>1995</v>
      </c>
      <c r="P142" s="50">
        <f t="shared" si="14"/>
        <v>2010</v>
      </c>
      <c r="Q142" s="88">
        <v>300</v>
      </c>
      <c r="R142" s="88">
        <v>500</v>
      </c>
      <c r="S142" s="88">
        <v>350</v>
      </c>
      <c r="T142" s="64">
        <f t="shared" si="28"/>
        <v>1150</v>
      </c>
      <c r="U142" s="53">
        <f t="shared" si="29"/>
        <v>3510</v>
      </c>
    </row>
    <row r="143" spans="1:22" ht="33" customHeight="1">
      <c r="A143" s="152" t="s">
        <v>73</v>
      </c>
      <c r="B143" s="152" t="s">
        <v>201</v>
      </c>
      <c r="C143" s="152" t="s">
        <v>21</v>
      </c>
      <c r="D143" s="114" t="s">
        <v>17</v>
      </c>
      <c r="E143" s="88">
        <v>0</v>
      </c>
      <c r="F143" s="88">
        <v>0</v>
      </c>
      <c r="G143" s="88">
        <v>0</v>
      </c>
      <c r="H143" s="46">
        <f t="shared" si="26"/>
        <v>0</v>
      </c>
      <c r="I143" s="88">
        <v>0</v>
      </c>
      <c r="J143" s="88">
        <v>0</v>
      </c>
      <c r="K143" s="88">
        <v>0</v>
      </c>
      <c r="L143" s="60">
        <f t="shared" si="27"/>
        <v>0</v>
      </c>
      <c r="M143" s="88">
        <v>0</v>
      </c>
      <c r="N143" s="88">
        <v>1</v>
      </c>
      <c r="O143" s="88">
        <v>0</v>
      </c>
      <c r="P143" s="50">
        <f t="shared" si="14"/>
        <v>1</v>
      </c>
      <c r="Q143" s="88">
        <v>0</v>
      </c>
      <c r="R143" s="88">
        <v>0</v>
      </c>
      <c r="S143" s="88">
        <v>0</v>
      </c>
      <c r="T143" s="64">
        <f t="shared" si="28"/>
        <v>0</v>
      </c>
      <c r="U143" s="53">
        <f t="shared" si="29"/>
        <v>1</v>
      </c>
    </row>
    <row r="144" spans="1:22" ht="34.5" customHeight="1">
      <c r="A144" s="152"/>
      <c r="B144" s="152"/>
      <c r="C144" s="152"/>
      <c r="D144" s="114" t="s">
        <v>18</v>
      </c>
      <c r="E144" s="88">
        <v>0</v>
      </c>
      <c r="F144" s="88">
        <v>0</v>
      </c>
      <c r="G144" s="88">
        <v>0</v>
      </c>
      <c r="H144" s="46">
        <f t="shared" si="26"/>
        <v>0</v>
      </c>
      <c r="I144" s="88">
        <v>0</v>
      </c>
      <c r="J144" s="88">
        <v>0</v>
      </c>
      <c r="K144" s="88">
        <v>0</v>
      </c>
      <c r="L144" s="60">
        <f t="shared" si="27"/>
        <v>0</v>
      </c>
      <c r="M144" s="88">
        <v>0</v>
      </c>
      <c r="N144" s="88">
        <v>0</v>
      </c>
      <c r="O144" s="88">
        <v>0</v>
      </c>
      <c r="P144" s="50">
        <f t="shared" si="14"/>
        <v>0</v>
      </c>
      <c r="Q144" s="88">
        <v>0</v>
      </c>
      <c r="R144" s="88">
        <v>1</v>
      </c>
      <c r="S144" s="88">
        <v>0</v>
      </c>
      <c r="T144" s="64">
        <f t="shared" si="28"/>
        <v>1</v>
      </c>
      <c r="U144" s="53">
        <f t="shared" si="29"/>
        <v>1</v>
      </c>
    </row>
    <row r="145" spans="1:21" ht="27" customHeight="1">
      <c r="A145" s="152" t="s">
        <v>73</v>
      </c>
      <c r="B145" s="152" t="s">
        <v>209</v>
      </c>
      <c r="C145" s="152" t="s">
        <v>267</v>
      </c>
      <c r="D145" s="114" t="s">
        <v>17</v>
      </c>
      <c r="E145" s="88">
        <v>0</v>
      </c>
      <c r="F145" s="88">
        <v>0</v>
      </c>
      <c r="G145" s="88">
        <v>0</v>
      </c>
      <c r="H145" s="46">
        <f t="shared" si="26"/>
        <v>0</v>
      </c>
      <c r="I145" s="88">
        <v>0</v>
      </c>
      <c r="J145" s="88">
        <v>0</v>
      </c>
      <c r="K145" s="88">
        <v>50</v>
      </c>
      <c r="L145" s="60">
        <v>50</v>
      </c>
      <c r="M145" s="88">
        <v>0</v>
      </c>
      <c r="N145" s="88">
        <v>0</v>
      </c>
      <c r="O145" s="88">
        <v>0</v>
      </c>
      <c r="P145" s="50">
        <f t="shared" si="14"/>
        <v>0</v>
      </c>
      <c r="Q145" s="88">
        <v>0</v>
      </c>
      <c r="R145" s="88">
        <v>0</v>
      </c>
      <c r="S145" s="88">
        <v>0</v>
      </c>
      <c r="T145" s="64">
        <f t="shared" si="28"/>
        <v>0</v>
      </c>
      <c r="U145" s="53">
        <f t="shared" si="29"/>
        <v>50</v>
      </c>
    </row>
    <row r="146" spans="1:21" ht="39" customHeight="1">
      <c r="A146" s="152"/>
      <c r="B146" s="152"/>
      <c r="C146" s="152"/>
      <c r="D146" s="114" t="s">
        <v>18</v>
      </c>
      <c r="E146" s="88">
        <v>0</v>
      </c>
      <c r="F146" s="88">
        <v>0</v>
      </c>
      <c r="G146" s="88">
        <v>0</v>
      </c>
      <c r="H146" s="46">
        <f t="shared" si="26"/>
        <v>0</v>
      </c>
      <c r="I146" s="88">
        <v>0</v>
      </c>
      <c r="J146" s="88">
        <v>0</v>
      </c>
      <c r="K146" s="88">
        <v>0</v>
      </c>
      <c r="L146" s="60">
        <f t="shared" si="27"/>
        <v>0</v>
      </c>
      <c r="M146" s="88">
        <v>1</v>
      </c>
      <c r="N146" s="88">
        <v>9</v>
      </c>
      <c r="O146" s="88">
        <v>2</v>
      </c>
      <c r="P146" s="50">
        <f t="shared" si="14"/>
        <v>12</v>
      </c>
      <c r="Q146" s="88">
        <v>0</v>
      </c>
      <c r="R146" s="88">
        <v>0</v>
      </c>
      <c r="S146" s="88">
        <v>0</v>
      </c>
      <c r="T146" s="64">
        <f t="shared" si="28"/>
        <v>0</v>
      </c>
      <c r="U146" s="53">
        <f t="shared" si="29"/>
        <v>12</v>
      </c>
    </row>
    <row r="147" spans="1:21" s="5" customFormat="1" ht="27" customHeight="1">
      <c r="A147" s="152" t="s">
        <v>73</v>
      </c>
      <c r="B147" s="152" t="s">
        <v>276</v>
      </c>
      <c r="C147" s="152" t="s">
        <v>158</v>
      </c>
      <c r="D147" s="114" t="s">
        <v>17</v>
      </c>
      <c r="E147" s="88">
        <v>500</v>
      </c>
      <c r="F147" s="88">
        <v>400</v>
      </c>
      <c r="G147" s="88">
        <v>300</v>
      </c>
      <c r="H147" s="46">
        <f t="shared" si="26"/>
        <v>1200</v>
      </c>
      <c r="I147" s="88">
        <v>90</v>
      </c>
      <c r="J147" s="88">
        <v>90</v>
      </c>
      <c r="K147" s="88">
        <v>0</v>
      </c>
      <c r="L147" s="60">
        <f t="shared" si="27"/>
        <v>180</v>
      </c>
      <c r="M147" s="88">
        <v>5</v>
      </c>
      <c r="N147" s="88">
        <v>5</v>
      </c>
      <c r="O147" s="88">
        <v>10</v>
      </c>
      <c r="P147" s="50">
        <f t="shared" si="14"/>
        <v>20</v>
      </c>
      <c r="Q147" s="88">
        <v>0</v>
      </c>
      <c r="R147" s="88">
        <v>0</v>
      </c>
      <c r="S147" s="88">
        <v>0</v>
      </c>
      <c r="T147" s="64">
        <f t="shared" si="28"/>
        <v>0</v>
      </c>
      <c r="U147" s="53">
        <f t="shared" si="29"/>
        <v>1400</v>
      </c>
    </row>
    <row r="148" spans="1:21" ht="27" customHeight="1">
      <c r="A148" s="148"/>
      <c r="B148" s="152"/>
      <c r="C148" s="148"/>
      <c r="D148" s="116" t="s">
        <v>18</v>
      </c>
      <c r="E148" s="88">
        <v>514</v>
      </c>
      <c r="F148" s="88">
        <v>600</v>
      </c>
      <c r="G148" s="88">
        <v>0</v>
      </c>
      <c r="H148" s="46">
        <f t="shared" si="26"/>
        <v>1114</v>
      </c>
      <c r="I148" s="88">
        <v>2</v>
      </c>
      <c r="J148" s="88">
        <v>0</v>
      </c>
      <c r="K148" s="88">
        <v>0</v>
      </c>
      <c r="L148" s="60">
        <f t="shared" si="27"/>
        <v>2</v>
      </c>
      <c r="M148" s="88">
        <v>0</v>
      </c>
      <c r="N148" s="88">
        <v>0</v>
      </c>
      <c r="O148" s="88">
        <v>0</v>
      </c>
      <c r="P148" s="50">
        <f t="shared" ref="P148:P205" si="38">SUM(M148:O148)</f>
        <v>0</v>
      </c>
      <c r="Q148" s="88">
        <v>0</v>
      </c>
      <c r="R148" s="88">
        <v>0</v>
      </c>
      <c r="S148" s="88">
        <v>0</v>
      </c>
      <c r="T148" s="64">
        <f t="shared" si="28"/>
        <v>0</v>
      </c>
      <c r="U148" s="53">
        <f t="shared" si="29"/>
        <v>1116</v>
      </c>
    </row>
    <row r="149" spans="1:21" ht="27" customHeight="1">
      <c r="A149" s="152" t="s">
        <v>73</v>
      </c>
      <c r="B149" s="152" t="s">
        <v>276</v>
      </c>
      <c r="C149" s="152" t="s">
        <v>159</v>
      </c>
      <c r="D149" s="114" t="s">
        <v>17</v>
      </c>
      <c r="E149" s="88">
        <v>500</v>
      </c>
      <c r="F149" s="88">
        <v>500</v>
      </c>
      <c r="G149" s="88">
        <v>0</v>
      </c>
      <c r="H149" s="46">
        <f t="shared" si="26"/>
        <v>1000</v>
      </c>
      <c r="I149" s="88">
        <v>50</v>
      </c>
      <c r="J149" s="88">
        <v>50</v>
      </c>
      <c r="K149" s="88">
        <v>50</v>
      </c>
      <c r="L149" s="60">
        <f t="shared" si="27"/>
        <v>150</v>
      </c>
      <c r="M149" s="88">
        <v>25</v>
      </c>
      <c r="N149" s="88">
        <v>25</v>
      </c>
      <c r="O149" s="88">
        <v>0</v>
      </c>
      <c r="P149" s="50">
        <f t="shared" si="38"/>
        <v>50</v>
      </c>
      <c r="Q149" s="88">
        <v>0</v>
      </c>
      <c r="R149" s="88">
        <v>0</v>
      </c>
      <c r="S149" s="88">
        <v>0</v>
      </c>
      <c r="T149" s="64">
        <f t="shared" si="28"/>
        <v>0</v>
      </c>
      <c r="U149" s="53">
        <f t="shared" si="29"/>
        <v>1200</v>
      </c>
    </row>
    <row r="150" spans="1:21" ht="27" customHeight="1">
      <c r="A150" s="148"/>
      <c r="B150" s="152"/>
      <c r="C150" s="148"/>
      <c r="D150" s="116" t="s">
        <v>18</v>
      </c>
      <c r="E150" s="88">
        <v>514</v>
      </c>
      <c r="F150" s="88">
        <v>526</v>
      </c>
      <c r="G150" s="88">
        <v>0</v>
      </c>
      <c r="H150" s="46">
        <f t="shared" si="26"/>
        <v>1040</v>
      </c>
      <c r="I150" s="88">
        <v>2</v>
      </c>
      <c r="J150" s="88">
        <v>145</v>
      </c>
      <c r="K150" s="88">
        <v>0</v>
      </c>
      <c r="L150" s="60">
        <f t="shared" si="27"/>
        <v>147</v>
      </c>
      <c r="M150" s="88">
        <v>0</v>
      </c>
      <c r="N150" s="88">
        <v>3</v>
      </c>
      <c r="O150" s="88">
        <v>0</v>
      </c>
      <c r="P150" s="50">
        <f t="shared" si="38"/>
        <v>3</v>
      </c>
      <c r="Q150" s="88">
        <v>0</v>
      </c>
      <c r="R150" s="88">
        <v>4</v>
      </c>
      <c r="S150" s="88">
        <v>0</v>
      </c>
      <c r="T150" s="64">
        <f t="shared" si="28"/>
        <v>4</v>
      </c>
      <c r="U150" s="53">
        <f t="shared" si="29"/>
        <v>1194</v>
      </c>
    </row>
    <row r="151" spans="1:21" ht="27" customHeight="1">
      <c r="A151" s="152" t="s">
        <v>73</v>
      </c>
      <c r="B151" s="152" t="s">
        <v>276</v>
      </c>
      <c r="C151" s="152" t="s">
        <v>160</v>
      </c>
      <c r="D151" s="114" t="s">
        <v>17</v>
      </c>
      <c r="E151" s="88">
        <v>0</v>
      </c>
      <c r="F151" s="88">
        <v>40</v>
      </c>
      <c r="G151" s="88">
        <v>20</v>
      </c>
      <c r="H151" s="46">
        <f t="shared" si="26"/>
        <v>60</v>
      </c>
      <c r="I151" s="88">
        <v>15</v>
      </c>
      <c r="J151" s="88">
        <v>5</v>
      </c>
      <c r="K151" s="88">
        <v>5</v>
      </c>
      <c r="L151" s="60">
        <f t="shared" si="27"/>
        <v>25</v>
      </c>
      <c r="M151" s="88">
        <v>0</v>
      </c>
      <c r="N151" s="88">
        <v>0</v>
      </c>
      <c r="O151" s="88">
        <v>0</v>
      </c>
      <c r="P151" s="50">
        <f t="shared" si="38"/>
        <v>0</v>
      </c>
      <c r="Q151" s="88">
        <v>0</v>
      </c>
      <c r="R151" s="88">
        <v>0</v>
      </c>
      <c r="S151" s="88">
        <v>0</v>
      </c>
      <c r="T151" s="64">
        <f t="shared" si="28"/>
        <v>0</v>
      </c>
      <c r="U151" s="53">
        <f t="shared" si="29"/>
        <v>85</v>
      </c>
    </row>
    <row r="152" spans="1:21" ht="27" customHeight="1">
      <c r="A152" s="148"/>
      <c r="B152" s="152"/>
      <c r="C152" s="148"/>
      <c r="D152" s="116" t="s">
        <v>18</v>
      </c>
      <c r="E152" s="88">
        <v>0</v>
      </c>
      <c r="F152" s="88">
        <v>0</v>
      </c>
      <c r="G152" s="88">
        <v>0</v>
      </c>
      <c r="H152" s="46">
        <f t="shared" si="26"/>
        <v>0</v>
      </c>
      <c r="I152" s="88">
        <v>0</v>
      </c>
      <c r="J152" s="88">
        <v>0</v>
      </c>
      <c r="K152" s="88">
        <v>0</v>
      </c>
      <c r="L152" s="60">
        <f t="shared" si="27"/>
        <v>0</v>
      </c>
      <c r="M152" s="88">
        <v>4</v>
      </c>
      <c r="N152" s="88">
        <v>0</v>
      </c>
      <c r="O152" s="88">
        <v>0</v>
      </c>
      <c r="P152" s="50">
        <f t="shared" si="38"/>
        <v>4</v>
      </c>
      <c r="Q152" s="88">
        <v>2</v>
      </c>
      <c r="R152" s="88">
        <v>0</v>
      </c>
      <c r="S152" s="88">
        <v>0</v>
      </c>
      <c r="T152" s="64">
        <f t="shared" si="28"/>
        <v>2</v>
      </c>
      <c r="U152" s="53">
        <f t="shared" si="29"/>
        <v>6</v>
      </c>
    </row>
    <row r="153" spans="1:21" ht="27" customHeight="1">
      <c r="A153" s="152" t="s">
        <v>73</v>
      </c>
      <c r="B153" s="152" t="s">
        <v>277</v>
      </c>
      <c r="C153" s="152" t="s">
        <v>158</v>
      </c>
      <c r="D153" s="114" t="s">
        <v>17</v>
      </c>
      <c r="E153" s="88">
        <v>0</v>
      </c>
      <c r="F153" s="88">
        <v>45</v>
      </c>
      <c r="G153" s="88">
        <v>35</v>
      </c>
      <c r="H153" s="46">
        <f t="shared" si="26"/>
        <v>80</v>
      </c>
      <c r="I153" s="88">
        <v>10</v>
      </c>
      <c r="J153" s="88">
        <v>10</v>
      </c>
      <c r="K153" s="88">
        <v>0</v>
      </c>
      <c r="L153" s="60">
        <f t="shared" si="27"/>
        <v>20</v>
      </c>
      <c r="M153" s="88">
        <v>0</v>
      </c>
      <c r="N153" s="88">
        <v>0</v>
      </c>
      <c r="O153" s="88">
        <v>0</v>
      </c>
      <c r="P153" s="50">
        <f t="shared" si="38"/>
        <v>0</v>
      </c>
      <c r="Q153" s="88">
        <v>0</v>
      </c>
      <c r="R153" s="88">
        <v>0</v>
      </c>
      <c r="S153" s="88">
        <v>0</v>
      </c>
      <c r="T153" s="64">
        <f t="shared" si="28"/>
        <v>0</v>
      </c>
      <c r="U153" s="53">
        <f t="shared" si="29"/>
        <v>100</v>
      </c>
    </row>
    <row r="154" spans="1:21" ht="27" customHeight="1">
      <c r="A154" s="148"/>
      <c r="B154" s="152"/>
      <c r="C154" s="148"/>
      <c r="D154" s="116" t="s">
        <v>18</v>
      </c>
      <c r="E154" s="88">
        <v>0</v>
      </c>
      <c r="F154" s="88">
        <v>61</v>
      </c>
      <c r="G154" s="88">
        <v>0</v>
      </c>
      <c r="H154" s="46">
        <f t="shared" si="26"/>
        <v>61</v>
      </c>
      <c r="I154" s="88">
        <v>1</v>
      </c>
      <c r="J154" s="88">
        <v>0</v>
      </c>
      <c r="K154" s="88">
        <v>0</v>
      </c>
      <c r="L154" s="60">
        <f t="shared" si="27"/>
        <v>1</v>
      </c>
      <c r="M154" s="88">
        <v>0</v>
      </c>
      <c r="N154" s="88">
        <v>0</v>
      </c>
      <c r="O154" s="88">
        <v>0</v>
      </c>
      <c r="P154" s="50">
        <f t="shared" si="38"/>
        <v>0</v>
      </c>
      <c r="Q154" s="88">
        <v>0</v>
      </c>
      <c r="R154" s="88">
        <v>0</v>
      </c>
      <c r="S154" s="88">
        <v>0</v>
      </c>
      <c r="T154" s="64">
        <f t="shared" si="28"/>
        <v>0</v>
      </c>
      <c r="U154" s="53">
        <f t="shared" si="29"/>
        <v>62</v>
      </c>
    </row>
    <row r="155" spans="1:21" ht="27" customHeight="1">
      <c r="A155" s="152" t="s">
        <v>73</v>
      </c>
      <c r="B155" s="152" t="s">
        <v>277</v>
      </c>
      <c r="C155" s="152" t="s">
        <v>159</v>
      </c>
      <c r="D155" s="114" t="s">
        <v>17</v>
      </c>
      <c r="E155" s="88">
        <v>0</v>
      </c>
      <c r="F155" s="88">
        <v>45</v>
      </c>
      <c r="G155" s="88">
        <v>15</v>
      </c>
      <c r="H155" s="46">
        <f t="shared" si="26"/>
        <v>60</v>
      </c>
      <c r="I155" s="88">
        <v>10</v>
      </c>
      <c r="J155" s="88">
        <v>5</v>
      </c>
      <c r="K155" s="88">
        <v>5</v>
      </c>
      <c r="L155" s="60">
        <f t="shared" si="27"/>
        <v>20</v>
      </c>
      <c r="M155" s="88">
        <v>0</v>
      </c>
      <c r="N155" s="88">
        <v>0</v>
      </c>
      <c r="O155" s="88">
        <v>0</v>
      </c>
      <c r="P155" s="50">
        <f t="shared" si="38"/>
        <v>0</v>
      </c>
      <c r="Q155" s="88">
        <v>0</v>
      </c>
      <c r="R155" s="88">
        <v>0</v>
      </c>
      <c r="S155" s="88">
        <v>0</v>
      </c>
      <c r="T155" s="64">
        <f t="shared" si="28"/>
        <v>0</v>
      </c>
      <c r="U155" s="53">
        <f t="shared" si="29"/>
        <v>80</v>
      </c>
    </row>
    <row r="156" spans="1:21" ht="27" customHeight="1">
      <c r="A156" s="148"/>
      <c r="B156" s="152"/>
      <c r="C156" s="148"/>
      <c r="D156" s="116" t="s">
        <v>18</v>
      </c>
      <c r="E156" s="88">
        <v>0</v>
      </c>
      <c r="F156" s="88">
        <v>61</v>
      </c>
      <c r="G156" s="88">
        <v>0</v>
      </c>
      <c r="H156" s="46">
        <f t="shared" si="26"/>
        <v>61</v>
      </c>
      <c r="I156" s="88">
        <v>1</v>
      </c>
      <c r="J156" s="88">
        <v>0</v>
      </c>
      <c r="K156" s="88">
        <v>0</v>
      </c>
      <c r="L156" s="60">
        <f t="shared" si="27"/>
        <v>1</v>
      </c>
      <c r="M156" s="88">
        <v>0</v>
      </c>
      <c r="N156" s="88">
        <v>11</v>
      </c>
      <c r="O156" s="88">
        <v>8</v>
      </c>
      <c r="P156" s="50">
        <f t="shared" si="38"/>
        <v>19</v>
      </c>
      <c r="Q156" s="88">
        <v>0</v>
      </c>
      <c r="R156" s="88">
        <v>0</v>
      </c>
      <c r="S156" s="88">
        <v>0</v>
      </c>
      <c r="T156" s="64">
        <f t="shared" si="28"/>
        <v>0</v>
      </c>
      <c r="U156" s="53">
        <f t="shared" si="29"/>
        <v>81</v>
      </c>
    </row>
    <row r="157" spans="1:21" ht="27" customHeight="1">
      <c r="A157" s="152" t="s">
        <v>73</v>
      </c>
      <c r="B157" s="152" t="s">
        <v>277</v>
      </c>
      <c r="C157" s="152" t="s">
        <v>160</v>
      </c>
      <c r="D157" s="114" t="s">
        <v>17</v>
      </c>
      <c r="E157" s="88">
        <v>0</v>
      </c>
      <c r="F157" s="88">
        <v>5</v>
      </c>
      <c r="G157" s="88">
        <v>5</v>
      </c>
      <c r="H157" s="46">
        <f t="shared" si="26"/>
        <v>10</v>
      </c>
      <c r="I157" s="88">
        <v>5</v>
      </c>
      <c r="J157" s="88">
        <v>0</v>
      </c>
      <c r="K157" s="88">
        <v>5</v>
      </c>
      <c r="L157" s="60">
        <f t="shared" si="27"/>
        <v>10</v>
      </c>
      <c r="M157" s="88">
        <v>0</v>
      </c>
      <c r="N157" s="88">
        <v>0</v>
      </c>
      <c r="O157" s="88">
        <v>0</v>
      </c>
      <c r="P157" s="50">
        <f t="shared" si="38"/>
        <v>0</v>
      </c>
      <c r="Q157" s="88">
        <v>0</v>
      </c>
      <c r="R157" s="88">
        <v>0</v>
      </c>
      <c r="S157" s="88">
        <v>0</v>
      </c>
      <c r="T157" s="64">
        <f t="shared" si="28"/>
        <v>0</v>
      </c>
      <c r="U157" s="53">
        <f t="shared" si="29"/>
        <v>20</v>
      </c>
    </row>
    <row r="158" spans="1:21" ht="27" customHeight="1">
      <c r="A158" s="148"/>
      <c r="B158" s="152"/>
      <c r="C158" s="148"/>
      <c r="D158" s="116" t="s">
        <v>18</v>
      </c>
      <c r="E158" s="88">
        <v>0</v>
      </c>
      <c r="F158" s="88">
        <v>0</v>
      </c>
      <c r="G158" s="88">
        <v>0</v>
      </c>
      <c r="H158" s="46">
        <f t="shared" si="26"/>
        <v>0</v>
      </c>
      <c r="I158" s="88">
        <v>0</v>
      </c>
      <c r="J158" s="88">
        <v>0</v>
      </c>
      <c r="K158" s="88">
        <v>0</v>
      </c>
      <c r="L158" s="60">
        <f t="shared" si="27"/>
        <v>0</v>
      </c>
      <c r="M158" s="88">
        <v>0</v>
      </c>
      <c r="N158" s="88">
        <v>0</v>
      </c>
      <c r="O158" s="88">
        <v>0</v>
      </c>
      <c r="P158" s="50">
        <f t="shared" si="38"/>
        <v>0</v>
      </c>
      <c r="Q158" s="88">
        <v>0</v>
      </c>
      <c r="R158" s="88">
        <v>0</v>
      </c>
      <c r="S158" s="88">
        <v>0</v>
      </c>
      <c r="T158" s="64">
        <f t="shared" si="28"/>
        <v>0</v>
      </c>
      <c r="U158" s="53">
        <f t="shared" si="29"/>
        <v>0</v>
      </c>
    </row>
    <row r="159" spans="1:21" ht="27" customHeight="1">
      <c r="A159" s="152" t="s">
        <v>76</v>
      </c>
      <c r="B159" s="152" t="s">
        <v>281</v>
      </c>
      <c r="C159" s="152" t="s">
        <v>78</v>
      </c>
      <c r="D159" s="114" t="s">
        <v>17</v>
      </c>
      <c r="E159" s="88">
        <v>1</v>
      </c>
      <c r="F159" s="88">
        <v>2</v>
      </c>
      <c r="G159" s="88">
        <v>2</v>
      </c>
      <c r="H159" s="46">
        <f>SUM(E159:G159)</f>
        <v>5</v>
      </c>
      <c r="I159" s="88">
        <v>1</v>
      </c>
      <c r="J159" s="88">
        <v>2</v>
      </c>
      <c r="K159" s="88">
        <v>1</v>
      </c>
      <c r="L159" s="60">
        <f>SUM(I159:K159)</f>
        <v>4</v>
      </c>
      <c r="M159" s="88">
        <v>1</v>
      </c>
      <c r="N159" s="88">
        <v>2</v>
      </c>
      <c r="O159" s="88">
        <v>2</v>
      </c>
      <c r="P159" s="50">
        <f t="shared" si="38"/>
        <v>5</v>
      </c>
      <c r="Q159" s="88">
        <v>1</v>
      </c>
      <c r="R159" s="88">
        <v>2</v>
      </c>
      <c r="S159" s="88">
        <v>1</v>
      </c>
      <c r="T159" s="64">
        <f>S159+R159+Q159</f>
        <v>4</v>
      </c>
      <c r="U159" s="53">
        <f>H159+L159+P159+T159</f>
        <v>18</v>
      </c>
    </row>
    <row r="160" spans="1:21" ht="27" customHeight="1">
      <c r="A160" s="148"/>
      <c r="B160" s="148"/>
      <c r="C160" s="148"/>
      <c r="D160" s="116" t="s">
        <v>18</v>
      </c>
      <c r="E160" s="88">
        <v>0</v>
      </c>
      <c r="F160" s="88">
        <v>0</v>
      </c>
      <c r="G160" s="88">
        <v>2</v>
      </c>
      <c r="H160" s="46">
        <f t="shared" ref="H160:H202" si="39">SUM(E160:G160)</f>
        <v>2</v>
      </c>
      <c r="I160" s="88">
        <v>0</v>
      </c>
      <c r="J160" s="88">
        <v>2</v>
      </c>
      <c r="K160" s="88">
        <v>4</v>
      </c>
      <c r="L160" s="60">
        <f t="shared" ref="L160:L202" si="40">SUM(I160:K160)</f>
        <v>6</v>
      </c>
      <c r="M160" s="88">
        <v>0</v>
      </c>
      <c r="N160" s="88">
        <v>0</v>
      </c>
      <c r="O160" s="88">
        <v>5</v>
      </c>
      <c r="P160" s="50">
        <f t="shared" si="38"/>
        <v>5</v>
      </c>
      <c r="Q160" s="88">
        <v>5</v>
      </c>
      <c r="R160" s="88">
        <v>1</v>
      </c>
      <c r="S160" s="88">
        <v>1</v>
      </c>
      <c r="T160" s="64">
        <f t="shared" ref="T160:T202" si="41">S160+R160+Q160</f>
        <v>7</v>
      </c>
      <c r="U160" s="53">
        <f t="shared" ref="U160:U202" si="42">H160+L160+P160+T160</f>
        <v>20</v>
      </c>
    </row>
    <row r="161" spans="1:21" ht="27" customHeight="1">
      <c r="A161" s="152" t="s">
        <v>76</v>
      </c>
      <c r="B161" s="152" t="s">
        <v>281</v>
      </c>
      <c r="C161" s="152" t="s">
        <v>79</v>
      </c>
      <c r="D161" s="114" t="s">
        <v>17</v>
      </c>
      <c r="E161" s="88">
        <v>52</v>
      </c>
      <c r="F161" s="88">
        <v>52</v>
      </c>
      <c r="G161" s="88">
        <v>52</v>
      </c>
      <c r="H161" s="46">
        <f t="shared" si="39"/>
        <v>156</v>
      </c>
      <c r="I161" s="88">
        <v>52</v>
      </c>
      <c r="J161" s="88">
        <v>52</v>
      </c>
      <c r="K161" s="88">
        <v>52</v>
      </c>
      <c r="L161" s="60">
        <f t="shared" si="40"/>
        <v>156</v>
      </c>
      <c r="M161" s="88">
        <v>53</v>
      </c>
      <c r="N161" s="88">
        <v>52</v>
      </c>
      <c r="O161" s="88">
        <v>52</v>
      </c>
      <c r="P161" s="50">
        <f t="shared" si="38"/>
        <v>157</v>
      </c>
      <c r="Q161" s="88">
        <v>52</v>
      </c>
      <c r="R161" s="88">
        <v>52</v>
      </c>
      <c r="S161" s="88">
        <v>52</v>
      </c>
      <c r="T161" s="64">
        <f t="shared" si="41"/>
        <v>156</v>
      </c>
      <c r="U161" s="53">
        <f t="shared" si="42"/>
        <v>625</v>
      </c>
    </row>
    <row r="162" spans="1:21" ht="27" customHeight="1">
      <c r="A162" s="148"/>
      <c r="B162" s="148"/>
      <c r="C162" s="148"/>
      <c r="D162" s="116" t="s">
        <v>18</v>
      </c>
      <c r="E162" s="88">
        <v>0</v>
      </c>
      <c r="F162" s="88">
        <v>0</v>
      </c>
      <c r="G162" s="88">
        <v>52</v>
      </c>
      <c r="H162" s="46">
        <f t="shared" si="39"/>
        <v>52</v>
      </c>
      <c r="I162" s="88">
        <v>0</v>
      </c>
      <c r="J162" s="88">
        <v>33</v>
      </c>
      <c r="K162" s="88">
        <v>77</v>
      </c>
      <c r="L162" s="60">
        <f t="shared" si="40"/>
        <v>110</v>
      </c>
      <c r="M162" s="88">
        <v>0</v>
      </c>
      <c r="N162" s="88">
        <v>0</v>
      </c>
      <c r="O162" s="88">
        <v>63</v>
      </c>
      <c r="P162" s="50">
        <f t="shared" si="38"/>
        <v>63</v>
      </c>
      <c r="Q162" s="88">
        <v>120</v>
      </c>
      <c r="R162" s="88">
        <v>30</v>
      </c>
      <c r="S162" s="88">
        <f>0+25</f>
        <v>25</v>
      </c>
      <c r="T162" s="64">
        <f t="shared" si="41"/>
        <v>175</v>
      </c>
      <c r="U162" s="53">
        <f t="shared" si="42"/>
        <v>400</v>
      </c>
    </row>
    <row r="163" spans="1:21" ht="27" customHeight="1">
      <c r="A163" s="152" t="s">
        <v>76</v>
      </c>
      <c r="B163" s="152" t="s">
        <v>281</v>
      </c>
      <c r="C163" s="152" t="s">
        <v>80</v>
      </c>
      <c r="D163" s="114" t="s">
        <v>17</v>
      </c>
      <c r="E163" s="88">
        <v>0</v>
      </c>
      <c r="F163" s="88">
        <v>0</v>
      </c>
      <c r="G163" s="88">
        <v>1</v>
      </c>
      <c r="H163" s="46">
        <f t="shared" si="39"/>
        <v>1</v>
      </c>
      <c r="I163" s="88">
        <v>0</v>
      </c>
      <c r="J163" s="88">
        <v>0</v>
      </c>
      <c r="K163" s="88">
        <v>0</v>
      </c>
      <c r="L163" s="60">
        <f t="shared" si="40"/>
        <v>0</v>
      </c>
      <c r="M163" s="88">
        <v>0</v>
      </c>
      <c r="N163" s="88">
        <v>0</v>
      </c>
      <c r="O163" s="88">
        <v>0</v>
      </c>
      <c r="P163" s="50">
        <f t="shared" si="38"/>
        <v>0</v>
      </c>
      <c r="Q163" s="88">
        <v>0</v>
      </c>
      <c r="R163" s="88">
        <v>0</v>
      </c>
      <c r="S163" s="88">
        <v>0</v>
      </c>
      <c r="T163" s="64">
        <f t="shared" si="41"/>
        <v>0</v>
      </c>
      <c r="U163" s="53">
        <f t="shared" si="42"/>
        <v>1</v>
      </c>
    </row>
    <row r="164" spans="1:21" ht="27" customHeight="1">
      <c r="A164" s="148"/>
      <c r="B164" s="148"/>
      <c r="C164" s="148"/>
      <c r="D164" s="116" t="s">
        <v>18</v>
      </c>
      <c r="E164" s="88">
        <v>0</v>
      </c>
      <c r="F164" s="88">
        <v>0</v>
      </c>
      <c r="G164" s="88">
        <v>0</v>
      </c>
      <c r="H164" s="46">
        <f t="shared" si="39"/>
        <v>0</v>
      </c>
      <c r="I164" s="88">
        <v>0</v>
      </c>
      <c r="J164" s="88">
        <v>0</v>
      </c>
      <c r="K164" s="88">
        <v>0</v>
      </c>
      <c r="L164" s="60">
        <f t="shared" si="40"/>
        <v>0</v>
      </c>
      <c r="M164" s="88">
        <v>0</v>
      </c>
      <c r="N164" s="88">
        <v>0</v>
      </c>
      <c r="O164" s="88">
        <v>1</v>
      </c>
      <c r="P164" s="50">
        <f t="shared" si="38"/>
        <v>1</v>
      </c>
      <c r="Q164" s="88">
        <v>0</v>
      </c>
      <c r="R164" s="88">
        <v>0</v>
      </c>
      <c r="S164" s="88">
        <v>0</v>
      </c>
      <c r="T164" s="64">
        <f t="shared" si="41"/>
        <v>0</v>
      </c>
      <c r="U164" s="53">
        <f t="shared" si="42"/>
        <v>1</v>
      </c>
    </row>
    <row r="165" spans="1:21" ht="27" customHeight="1">
      <c r="A165" s="152" t="s">
        <v>76</v>
      </c>
      <c r="B165" s="152" t="s">
        <v>281</v>
      </c>
      <c r="C165" s="152" t="s">
        <v>79</v>
      </c>
      <c r="D165" s="114" t="s">
        <v>17</v>
      </c>
      <c r="E165" s="88">
        <v>0</v>
      </c>
      <c r="F165" s="88">
        <v>0</v>
      </c>
      <c r="G165" s="88">
        <v>150</v>
      </c>
      <c r="H165" s="46">
        <f>SUM(E165:G165)</f>
        <v>150</v>
      </c>
      <c r="I165" s="88">
        <v>0</v>
      </c>
      <c r="J165" s="88">
        <v>0</v>
      </c>
      <c r="K165" s="88">
        <v>0</v>
      </c>
      <c r="L165" s="60">
        <f t="shared" si="40"/>
        <v>0</v>
      </c>
      <c r="M165" s="88">
        <v>0</v>
      </c>
      <c r="N165" s="88">
        <v>0</v>
      </c>
      <c r="O165" s="88">
        <v>0</v>
      </c>
      <c r="P165" s="50">
        <f t="shared" si="38"/>
        <v>0</v>
      </c>
      <c r="Q165" s="88">
        <v>0</v>
      </c>
      <c r="R165" s="88">
        <v>0</v>
      </c>
      <c r="S165" s="88">
        <v>0</v>
      </c>
      <c r="T165" s="64">
        <f t="shared" si="41"/>
        <v>0</v>
      </c>
      <c r="U165" s="53">
        <f t="shared" si="42"/>
        <v>150</v>
      </c>
    </row>
    <row r="166" spans="1:21" ht="27" customHeight="1">
      <c r="A166" s="148"/>
      <c r="B166" s="148"/>
      <c r="C166" s="148"/>
      <c r="D166" s="116" t="s">
        <v>18</v>
      </c>
      <c r="E166" s="88">
        <v>0</v>
      </c>
      <c r="F166" s="88">
        <v>0</v>
      </c>
      <c r="G166" s="88">
        <v>0</v>
      </c>
      <c r="H166" s="46">
        <f t="shared" si="39"/>
        <v>0</v>
      </c>
      <c r="I166" s="88">
        <v>0</v>
      </c>
      <c r="J166" s="88">
        <v>0</v>
      </c>
      <c r="K166" s="88">
        <v>0</v>
      </c>
      <c r="L166" s="60">
        <f t="shared" si="40"/>
        <v>0</v>
      </c>
      <c r="M166" s="88">
        <v>0</v>
      </c>
      <c r="N166" s="88">
        <v>0</v>
      </c>
      <c r="O166" s="88">
        <v>170</v>
      </c>
      <c r="P166" s="50">
        <f t="shared" si="38"/>
        <v>170</v>
      </c>
      <c r="Q166" s="88">
        <v>0</v>
      </c>
      <c r="R166" s="88">
        <v>0</v>
      </c>
      <c r="S166" s="88">
        <v>80</v>
      </c>
      <c r="T166" s="64">
        <f t="shared" si="41"/>
        <v>80</v>
      </c>
      <c r="U166" s="53">
        <f t="shared" si="42"/>
        <v>250</v>
      </c>
    </row>
    <row r="167" spans="1:21" ht="27" customHeight="1">
      <c r="A167" s="152" t="s">
        <v>76</v>
      </c>
      <c r="B167" s="152" t="s">
        <v>281</v>
      </c>
      <c r="C167" s="152" t="s">
        <v>81</v>
      </c>
      <c r="D167" s="114" t="s">
        <v>17</v>
      </c>
      <c r="E167" s="88">
        <v>4</v>
      </c>
      <c r="F167" s="88">
        <v>4</v>
      </c>
      <c r="G167" s="88">
        <v>5</v>
      </c>
      <c r="H167" s="46">
        <f t="shared" si="39"/>
        <v>13</v>
      </c>
      <c r="I167" s="88">
        <v>4</v>
      </c>
      <c r="J167" s="88">
        <v>5</v>
      </c>
      <c r="K167" s="88">
        <v>5</v>
      </c>
      <c r="L167" s="60">
        <f t="shared" si="40"/>
        <v>14</v>
      </c>
      <c r="M167" s="88">
        <v>4</v>
      </c>
      <c r="N167" s="88">
        <v>5</v>
      </c>
      <c r="O167" s="88">
        <v>5</v>
      </c>
      <c r="P167" s="50">
        <f t="shared" si="38"/>
        <v>14</v>
      </c>
      <c r="Q167" s="88">
        <v>5</v>
      </c>
      <c r="R167" s="88">
        <v>5</v>
      </c>
      <c r="S167" s="88">
        <v>4</v>
      </c>
      <c r="T167" s="64">
        <f t="shared" si="41"/>
        <v>14</v>
      </c>
      <c r="U167" s="53">
        <f t="shared" si="42"/>
        <v>55</v>
      </c>
    </row>
    <row r="168" spans="1:21" ht="27" customHeight="1">
      <c r="A168" s="148"/>
      <c r="B168" s="148"/>
      <c r="C168" s="148"/>
      <c r="D168" s="116" t="s">
        <v>18</v>
      </c>
      <c r="E168" s="88">
        <v>2</v>
      </c>
      <c r="F168" s="88">
        <v>5</v>
      </c>
      <c r="G168" s="88">
        <v>14</v>
      </c>
      <c r="H168" s="46">
        <f t="shared" si="39"/>
        <v>21</v>
      </c>
      <c r="I168" s="88">
        <v>0</v>
      </c>
      <c r="J168" s="88">
        <v>8</v>
      </c>
      <c r="K168" s="88">
        <v>13</v>
      </c>
      <c r="L168" s="60">
        <f t="shared" si="40"/>
        <v>21</v>
      </c>
      <c r="M168" s="88">
        <v>14</v>
      </c>
      <c r="N168" s="88">
        <v>0</v>
      </c>
      <c r="O168" s="88">
        <v>1</v>
      </c>
      <c r="P168" s="50">
        <f t="shared" si="38"/>
        <v>15</v>
      </c>
      <c r="Q168" s="88">
        <v>4</v>
      </c>
      <c r="R168" s="88">
        <v>2</v>
      </c>
      <c r="S168" s="88">
        <v>1</v>
      </c>
      <c r="T168" s="64">
        <f t="shared" si="41"/>
        <v>7</v>
      </c>
      <c r="U168" s="53">
        <f t="shared" si="42"/>
        <v>64</v>
      </c>
    </row>
    <row r="169" spans="1:21" ht="27" customHeight="1">
      <c r="A169" s="152" t="s">
        <v>76</v>
      </c>
      <c r="B169" s="152" t="s">
        <v>281</v>
      </c>
      <c r="C169" s="152" t="s">
        <v>82</v>
      </c>
      <c r="D169" s="114" t="s">
        <v>17</v>
      </c>
      <c r="E169" s="88">
        <v>125</v>
      </c>
      <c r="F169" s="88">
        <v>125</v>
      </c>
      <c r="G169" s="88">
        <v>125</v>
      </c>
      <c r="H169" s="46">
        <f t="shared" si="39"/>
        <v>375</v>
      </c>
      <c r="I169" s="88">
        <v>125</v>
      </c>
      <c r="J169" s="88">
        <v>125</v>
      </c>
      <c r="K169" s="88">
        <v>125</v>
      </c>
      <c r="L169" s="60">
        <f t="shared" si="40"/>
        <v>375</v>
      </c>
      <c r="M169" s="88">
        <v>125</v>
      </c>
      <c r="N169" s="88">
        <v>125</v>
      </c>
      <c r="O169" s="88">
        <v>125</v>
      </c>
      <c r="P169" s="50">
        <f t="shared" si="38"/>
        <v>375</v>
      </c>
      <c r="Q169" s="88">
        <v>125</v>
      </c>
      <c r="R169" s="88">
        <v>125</v>
      </c>
      <c r="S169" s="88">
        <v>125</v>
      </c>
      <c r="T169" s="64">
        <f t="shared" si="41"/>
        <v>375</v>
      </c>
      <c r="U169" s="53">
        <f t="shared" si="42"/>
        <v>1500</v>
      </c>
    </row>
    <row r="170" spans="1:21" ht="27" customHeight="1">
      <c r="A170" s="148"/>
      <c r="B170" s="148"/>
      <c r="C170" s="148"/>
      <c r="D170" s="116" t="s">
        <v>18</v>
      </c>
      <c r="E170" s="88">
        <v>93</v>
      </c>
      <c r="F170" s="88">
        <v>119</v>
      </c>
      <c r="G170" s="88">
        <v>455</v>
      </c>
      <c r="H170" s="46">
        <f t="shared" si="39"/>
        <v>667</v>
      </c>
      <c r="I170" s="88">
        <v>0</v>
      </c>
      <c r="J170" s="88">
        <v>210</v>
      </c>
      <c r="K170" s="88">
        <v>623</v>
      </c>
      <c r="L170" s="60">
        <f t="shared" si="40"/>
        <v>833</v>
      </c>
      <c r="M170" s="88">
        <v>427</v>
      </c>
      <c r="N170" s="88">
        <v>0</v>
      </c>
      <c r="O170" s="88">
        <v>70</v>
      </c>
      <c r="P170" s="50">
        <f t="shared" si="38"/>
        <v>497</v>
      </c>
      <c r="Q170" s="88">
        <v>298</v>
      </c>
      <c r="R170" s="88">
        <v>168</v>
      </c>
      <c r="S170" s="88">
        <v>36</v>
      </c>
      <c r="T170" s="64">
        <f t="shared" si="41"/>
        <v>502</v>
      </c>
      <c r="U170" s="53">
        <f t="shared" si="42"/>
        <v>2499</v>
      </c>
    </row>
    <row r="171" spans="1:21" ht="27" customHeight="1">
      <c r="A171" s="152" t="s">
        <v>76</v>
      </c>
      <c r="B171" s="152" t="s">
        <v>281</v>
      </c>
      <c r="C171" s="152" t="s">
        <v>77</v>
      </c>
      <c r="D171" s="114" t="s">
        <v>17</v>
      </c>
      <c r="E171" s="88">
        <v>5</v>
      </c>
      <c r="F171" s="88">
        <v>10</v>
      </c>
      <c r="G171" s="88">
        <v>10</v>
      </c>
      <c r="H171" s="46">
        <f t="shared" si="39"/>
        <v>25</v>
      </c>
      <c r="I171" s="88">
        <v>5</v>
      </c>
      <c r="J171" s="88">
        <v>10</v>
      </c>
      <c r="K171" s="88">
        <v>10</v>
      </c>
      <c r="L171" s="60">
        <f t="shared" si="40"/>
        <v>25</v>
      </c>
      <c r="M171" s="88">
        <v>8</v>
      </c>
      <c r="N171" s="88">
        <v>8</v>
      </c>
      <c r="O171" s="88">
        <v>9</v>
      </c>
      <c r="P171" s="50">
        <f t="shared" si="38"/>
        <v>25</v>
      </c>
      <c r="Q171" s="88">
        <v>10</v>
      </c>
      <c r="R171" s="88">
        <v>9</v>
      </c>
      <c r="S171" s="88">
        <v>6</v>
      </c>
      <c r="T171" s="64">
        <f t="shared" si="41"/>
        <v>25</v>
      </c>
      <c r="U171" s="53">
        <f t="shared" si="42"/>
        <v>100</v>
      </c>
    </row>
    <row r="172" spans="1:21" ht="27" customHeight="1">
      <c r="A172" s="148"/>
      <c r="B172" s="148"/>
      <c r="C172" s="148"/>
      <c r="D172" s="116" t="s">
        <v>18</v>
      </c>
      <c r="E172" s="88">
        <v>2</v>
      </c>
      <c r="F172" s="88">
        <v>19</v>
      </c>
      <c r="G172" s="88">
        <v>21</v>
      </c>
      <c r="H172" s="46">
        <f t="shared" si="39"/>
        <v>42</v>
      </c>
      <c r="I172" s="88">
        <v>2</v>
      </c>
      <c r="J172" s="88">
        <v>1</v>
      </c>
      <c r="K172" s="88">
        <v>0</v>
      </c>
      <c r="L172" s="60">
        <f t="shared" si="40"/>
        <v>3</v>
      </c>
      <c r="M172" s="88">
        <v>5</v>
      </c>
      <c r="N172" s="88">
        <v>0</v>
      </c>
      <c r="O172" s="88">
        <v>0</v>
      </c>
      <c r="P172" s="50">
        <f t="shared" si="38"/>
        <v>5</v>
      </c>
      <c r="Q172" s="88">
        <v>0</v>
      </c>
      <c r="R172" s="88">
        <v>2</v>
      </c>
      <c r="S172" s="88">
        <v>2</v>
      </c>
      <c r="T172" s="64">
        <f t="shared" si="41"/>
        <v>4</v>
      </c>
      <c r="U172" s="53">
        <f t="shared" si="42"/>
        <v>54</v>
      </c>
    </row>
    <row r="173" spans="1:21" ht="27" customHeight="1">
      <c r="A173" s="152" t="s">
        <v>76</v>
      </c>
      <c r="B173" s="152" t="s">
        <v>281</v>
      </c>
      <c r="C173" s="152" t="s">
        <v>79</v>
      </c>
      <c r="D173" s="114" t="s">
        <v>17</v>
      </c>
      <c r="E173" s="88">
        <v>150</v>
      </c>
      <c r="F173" s="88">
        <v>150</v>
      </c>
      <c r="G173" s="88">
        <v>200</v>
      </c>
      <c r="H173" s="46">
        <f t="shared" si="39"/>
        <v>500</v>
      </c>
      <c r="I173" s="88">
        <v>100</v>
      </c>
      <c r="J173" s="88">
        <v>150</v>
      </c>
      <c r="K173" s="88">
        <v>250</v>
      </c>
      <c r="L173" s="60">
        <f t="shared" si="40"/>
        <v>500</v>
      </c>
      <c r="M173" s="88">
        <v>150</v>
      </c>
      <c r="N173" s="88">
        <v>150</v>
      </c>
      <c r="O173" s="88">
        <v>200</v>
      </c>
      <c r="P173" s="50">
        <f t="shared" si="38"/>
        <v>500</v>
      </c>
      <c r="Q173" s="88">
        <v>200</v>
      </c>
      <c r="R173" s="88">
        <v>150</v>
      </c>
      <c r="S173" s="88">
        <v>150</v>
      </c>
      <c r="T173" s="64">
        <f t="shared" si="41"/>
        <v>500</v>
      </c>
      <c r="U173" s="53">
        <f t="shared" si="42"/>
        <v>2000</v>
      </c>
    </row>
    <row r="174" spans="1:21" ht="27" customHeight="1">
      <c r="A174" s="148"/>
      <c r="B174" s="148"/>
      <c r="C174" s="148"/>
      <c r="D174" s="116" t="s">
        <v>18</v>
      </c>
      <c r="E174" s="88">
        <v>0</v>
      </c>
      <c r="F174" s="88">
        <v>319</v>
      </c>
      <c r="G174" s="88">
        <v>668</v>
      </c>
      <c r="H174" s="46">
        <f t="shared" si="39"/>
        <v>987</v>
      </c>
      <c r="I174" s="88">
        <v>75</v>
      </c>
      <c r="J174" s="88">
        <v>12</v>
      </c>
      <c r="K174" s="88">
        <v>0</v>
      </c>
      <c r="L174" s="60">
        <f t="shared" si="40"/>
        <v>87</v>
      </c>
      <c r="M174" s="88">
        <v>161</v>
      </c>
      <c r="N174" s="88">
        <v>0</v>
      </c>
      <c r="O174" s="88">
        <v>0</v>
      </c>
      <c r="P174" s="50">
        <f t="shared" si="38"/>
        <v>161</v>
      </c>
      <c r="Q174" s="88">
        <v>0</v>
      </c>
      <c r="R174" s="88">
        <v>110</v>
      </c>
      <c r="S174" s="88">
        <v>8</v>
      </c>
      <c r="T174" s="64">
        <f t="shared" si="41"/>
        <v>118</v>
      </c>
      <c r="U174" s="53">
        <f t="shared" si="42"/>
        <v>1353</v>
      </c>
    </row>
    <row r="175" spans="1:21" ht="27" customHeight="1">
      <c r="A175" s="152" t="s">
        <v>76</v>
      </c>
      <c r="B175" s="152" t="s">
        <v>281</v>
      </c>
      <c r="C175" s="152" t="s">
        <v>83</v>
      </c>
      <c r="D175" s="114" t="s">
        <v>17</v>
      </c>
      <c r="E175" s="88">
        <v>0</v>
      </c>
      <c r="F175" s="88">
        <v>0</v>
      </c>
      <c r="G175" s="88">
        <v>1</v>
      </c>
      <c r="H175" s="46">
        <f t="shared" si="39"/>
        <v>1</v>
      </c>
      <c r="I175" s="88">
        <v>0</v>
      </c>
      <c r="J175" s="88">
        <v>0</v>
      </c>
      <c r="K175" s="88">
        <v>0</v>
      </c>
      <c r="L175" s="60">
        <f t="shared" si="40"/>
        <v>0</v>
      </c>
      <c r="M175" s="88">
        <v>0</v>
      </c>
      <c r="N175" s="88">
        <v>0</v>
      </c>
      <c r="O175" s="88">
        <v>0</v>
      </c>
      <c r="P175" s="50">
        <f t="shared" si="38"/>
        <v>0</v>
      </c>
      <c r="Q175" s="88">
        <v>1</v>
      </c>
      <c r="R175" s="88">
        <v>0</v>
      </c>
      <c r="S175" s="88">
        <v>0</v>
      </c>
      <c r="T175" s="64">
        <f t="shared" si="41"/>
        <v>1</v>
      </c>
      <c r="U175" s="53">
        <f t="shared" si="42"/>
        <v>2</v>
      </c>
    </row>
    <row r="176" spans="1:21" ht="27" customHeight="1">
      <c r="A176" s="148"/>
      <c r="B176" s="148"/>
      <c r="C176" s="148"/>
      <c r="D176" s="116" t="s">
        <v>18</v>
      </c>
      <c r="E176" s="88">
        <v>0</v>
      </c>
      <c r="F176" s="88">
        <v>0</v>
      </c>
      <c r="G176" s="88">
        <v>0</v>
      </c>
      <c r="H176" s="46">
        <f t="shared" si="39"/>
        <v>0</v>
      </c>
      <c r="I176" s="88">
        <v>0</v>
      </c>
      <c r="J176" s="88">
        <v>0</v>
      </c>
      <c r="K176" s="88">
        <v>0</v>
      </c>
      <c r="L176" s="60">
        <f t="shared" si="40"/>
        <v>0</v>
      </c>
      <c r="M176" s="88">
        <v>0</v>
      </c>
      <c r="N176" s="88">
        <v>0</v>
      </c>
      <c r="O176" s="88">
        <v>1</v>
      </c>
      <c r="P176" s="50">
        <f t="shared" si="38"/>
        <v>1</v>
      </c>
      <c r="Q176" s="88">
        <v>1</v>
      </c>
      <c r="R176" s="88">
        <v>0</v>
      </c>
      <c r="S176" s="88">
        <v>0</v>
      </c>
      <c r="T176" s="64">
        <f t="shared" si="41"/>
        <v>1</v>
      </c>
      <c r="U176" s="53">
        <f t="shared" si="42"/>
        <v>2</v>
      </c>
    </row>
    <row r="177" spans="1:21" ht="27" customHeight="1">
      <c r="A177" s="152" t="s">
        <v>76</v>
      </c>
      <c r="B177" s="152" t="s">
        <v>281</v>
      </c>
      <c r="C177" s="152" t="s">
        <v>79</v>
      </c>
      <c r="D177" s="114" t="s">
        <v>17</v>
      </c>
      <c r="E177" s="88">
        <v>0</v>
      </c>
      <c r="F177" s="88">
        <v>0</v>
      </c>
      <c r="G177" s="88">
        <v>435</v>
      </c>
      <c r="H177" s="46">
        <f t="shared" si="39"/>
        <v>435</v>
      </c>
      <c r="I177" s="88">
        <v>0</v>
      </c>
      <c r="J177" s="88">
        <v>0</v>
      </c>
      <c r="K177" s="88">
        <v>0</v>
      </c>
      <c r="L177" s="60">
        <f t="shared" si="40"/>
        <v>0</v>
      </c>
      <c r="M177" s="88">
        <v>0</v>
      </c>
      <c r="N177" s="88">
        <v>0</v>
      </c>
      <c r="O177" s="88">
        <v>0</v>
      </c>
      <c r="P177" s="50">
        <f t="shared" si="38"/>
        <v>0</v>
      </c>
      <c r="Q177" s="88">
        <v>435</v>
      </c>
      <c r="R177" s="88">
        <v>0</v>
      </c>
      <c r="S177" s="88">
        <v>0</v>
      </c>
      <c r="T177" s="64">
        <f t="shared" si="41"/>
        <v>435</v>
      </c>
      <c r="U177" s="53">
        <f t="shared" si="42"/>
        <v>870</v>
      </c>
    </row>
    <row r="178" spans="1:21" ht="27" customHeight="1">
      <c r="A178" s="148"/>
      <c r="B178" s="148"/>
      <c r="C178" s="148"/>
      <c r="D178" s="116" t="s">
        <v>18</v>
      </c>
      <c r="E178" s="88">
        <v>0</v>
      </c>
      <c r="F178" s="88">
        <v>0</v>
      </c>
      <c r="G178" s="88">
        <v>0</v>
      </c>
      <c r="H178" s="46">
        <f t="shared" si="39"/>
        <v>0</v>
      </c>
      <c r="I178" s="88">
        <v>0</v>
      </c>
      <c r="J178" s="88">
        <v>0</v>
      </c>
      <c r="K178" s="88">
        <v>0</v>
      </c>
      <c r="L178" s="60">
        <f t="shared" si="40"/>
        <v>0</v>
      </c>
      <c r="M178" s="88">
        <v>0</v>
      </c>
      <c r="N178" s="88">
        <v>0</v>
      </c>
      <c r="O178" s="88">
        <v>100</v>
      </c>
      <c r="P178" s="50">
        <f t="shared" si="38"/>
        <v>100</v>
      </c>
      <c r="Q178" s="88">
        <v>839</v>
      </c>
      <c r="R178" s="88">
        <v>0</v>
      </c>
      <c r="S178" s="88">
        <v>0</v>
      </c>
      <c r="T178" s="64">
        <f t="shared" si="41"/>
        <v>839</v>
      </c>
      <c r="U178" s="53">
        <f t="shared" si="42"/>
        <v>939</v>
      </c>
    </row>
    <row r="179" spans="1:21" ht="27" customHeight="1">
      <c r="A179" s="152" t="s">
        <v>76</v>
      </c>
      <c r="B179" s="152" t="s">
        <v>281</v>
      </c>
      <c r="C179" s="152" t="s">
        <v>84</v>
      </c>
      <c r="D179" s="114" t="s">
        <v>17</v>
      </c>
      <c r="E179" s="88">
        <v>0</v>
      </c>
      <c r="F179" s="88">
        <v>2</v>
      </c>
      <c r="G179" s="88">
        <v>3</v>
      </c>
      <c r="H179" s="46">
        <f t="shared" si="39"/>
        <v>5</v>
      </c>
      <c r="I179" s="88">
        <v>1</v>
      </c>
      <c r="J179" s="88">
        <v>2</v>
      </c>
      <c r="K179" s="88">
        <v>2</v>
      </c>
      <c r="L179" s="60">
        <f t="shared" si="40"/>
        <v>5</v>
      </c>
      <c r="M179" s="88">
        <v>2</v>
      </c>
      <c r="N179" s="88">
        <v>2</v>
      </c>
      <c r="O179" s="88">
        <v>1</v>
      </c>
      <c r="P179" s="50">
        <f t="shared" si="38"/>
        <v>5</v>
      </c>
      <c r="Q179" s="88">
        <v>3</v>
      </c>
      <c r="R179" s="88">
        <v>1</v>
      </c>
      <c r="S179" s="88">
        <v>1</v>
      </c>
      <c r="T179" s="64">
        <f t="shared" si="41"/>
        <v>5</v>
      </c>
      <c r="U179" s="53">
        <f t="shared" si="42"/>
        <v>20</v>
      </c>
    </row>
    <row r="180" spans="1:21" ht="27" customHeight="1">
      <c r="A180" s="148"/>
      <c r="B180" s="148"/>
      <c r="C180" s="148"/>
      <c r="D180" s="116" t="s">
        <v>18</v>
      </c>
      <c r="E180" s="88">
        <v>1</v>
      </c>
      <c r="F180" s="88">
        <v>5</v>
      </c>
      <c r="G180" s="88">
        <v>0</v>
      </c>
      <c r="H180" s="46">
        <f t="shared" si="39"/>
        <v>6</v>
      </c>
      <c r="I180" s="88">
        <v>0</v>
      </c>
      <c r="J180" s="88">
        <v>0</v>
      </c>
      <c r="K180" s="88">
        <v>0</v>
      </c>
      <c r="L180" s="60">
        <f t="shared" si="40"/>
        <v>0</v>
      </c>
      <c r="M180" s="88">
        <v>0</v>
      </c>
      <c r="N180" s="88">
        <v>0</v>
      </c>
      <c r="O180" s="88">
        <v>0</v>
      </c>
      <c r="P180" s="50">
        <f t="shared" si="38"/>
        <v>0</v>
      </c>
      <c r="Q180" s="88">
        <v>0</v>
      </c>
      <c r="R180" s="88">
        <v>0</v>
      </c>
      <c r="S180" s="88">
        <v>14</v>
      </c>
      <c r="T180" s="64">
        <f t="shared" si="41"/>
        <v>14</v>
      </c>
      <c r="U180" s="53">
        <f t="shared" si="42"/>
        <v>20</v>
      </c>
    </row>
    <row r="181" spans="1:21" ht="27" customHeight="1">
      <c r="A181" s="152" t="s">
        <v>76</v>
      </c>
      <c r="B181" s="152" t="s">
        <v>281</v>
      </c>
      <c r="C181" s="152" t="s">
        <v>229</v>
      </c>
      <c r="D181" s="114" t="s">
        <v>17</v>
      </c>
      <c r="E181" s="88">
        <v>0</v>
      </c>
      <c r="F181" s="88">
        <v>2</v>
      </c>
      <c r="G181" s="88">
        <v>3</v>
      </c>
      <c r="H181" s="46">
        <f t="shared" si="39"/>
        <v>5</v>
      </c>
      <c r="I181" s="88">
        <v>1</v>
      </c>
      <c r="J181" s="88">
        <v>2</v>
      </c>
      <c r="K181" s="88">
        <v>2</v>
      </c>
      <c r="L181" s="60">
        <f t="shared" si="40"/>
        <v>5</v>
      </c>
      <c r="M181" s="88">
        <v>2</v>
      </c>
      <c r="N181" s="88">
        <v>2</v>
      </c>
      <c r="O181" s="88">
        <v>1</v>
      </c>
      <c r="P181" s="50">
        <f t="shared" si="38"/>
        <v>5</v>
      </c>
      <c r="Q181" s="88">
        <v>3</v>
      </c>
      <c r="R181" s="88">
        <v>1</v>
      </c>
      <c r="S181" s="88">
        <v>1</v>
      </c>
      <c r="T181" s="64">
        <f t="shared" si="41"/>
        <v>5</v>
      </c>
      <c r="U181" s="53">
        <f t="shared" si="42"/>
        <v>20</v>
      </c>
    </row>
    <row r="182" spans="1:21" ht="27" customHeight="1">
      <c r="A182" s="148"/>
      <c r="B182" s="148"/>
      <c r="C182" s="148"/>
      <c r="D182" s="116" t="s">
        <v>18</v>
      </c>
      <c r="E182" s="88">
        <v>0</v>
      </c>
      <c r="F182" s="88">
        <v>0</v>
      </c>
      <c r="G182" s="88">
        <v>0</v>
      </c>
      <c r="H182" s="46">
        <f t="shared" si="39"/>
        <v>0</v>
      </c>
      <c r="I182" s="88">
        <v>0</v>
      </c>
      <c r="J182" s="88">
        <v>1</v>
      </c>
      <c r="K182" s="88">
        <v>1</v>
      </c>
      <c r="L182" s="60">
        <f t="shared" si="40"/>
        <v>2</v>
      </c>
      <c r="M182" s="88">
        <v>0</v>
      </c>
      <c r="N182" s="88">
        <v>1</v>
      </c>
      <c r="O182" s="88">
        <v>2</v>
      </c>
      <c r="P182" s="50">
        <f t="shared" si="38"/>
        <v>3</v>
      </c>
      <c r="Q182" s="88">
        <v>3</v>
      </c>
      <c r="R182" s="88">
        <v>1</v>
      </c>
      <c r="S182" s="88">
        <v>0</v>
      </c>
      <c r="T182" s="64">
        <f t="shared" si="41"/>
        <v>4</v>
      </c>
      <c r="U182" s="53">
        <f t="shared" si="42"/>
        <v>9</v>
      </c>
    </row>
    <row r="183" spans="1:21" ht="27" customHeight="1">
      <c r="A183" s="152" t="s">
        <v>76</v>
      </c>
      <c r="B183" s="152" t="s">
        <v>282</v>
      </c>
      <c r="C183" s="152" t="s">
        <v>203</v>
      </c>
      <c r="D183" s="114" t="s">
        <v>17</v>
      </c>
      <c r="E183" s="88">
        <v>5</v>
      </c>
      <c r="F183" s="88">
        <v>5</v>
      </c>
      <c r="G183" s="88">
        <v>5</v>
      </c>
      <c r="H183" s="46">
        <f t="shared" si="39"/>
        <v>15</v>
      </c>
      <c r="I183" s="88">
        <v>5</v>
      </c>
      <c r="J183" s="88">
        <v>5</v>
      </c>
      <c r="K183" s="88">
        <v>5</v>
      </c>
      <c r="L183" s="60">
        <f t="shared" si="40"/>
        <v>15</v>
      </c>
      <c r="M183" s="88">
        <v>5</v>
      </c>
      <c r="N183" s="88">
        <v>5</v>
      </c>
      <c r="O183" s="88">
        <v>5</v>
      </c>
      <c r="P183" s="50">
        <f t="shared" si="38"/>
        <v>15</v>
      </c>
      <c r="Q183" s="88">
        <v>5</v>
      </c>
      <c r="R183" s="88">
        <v>5</v>
      </c>
      <c r="S183" s="88">
        <v>5</v>
      </c>
      <c r="T183" s="64">
        <f t="shared" si="41"/>
        <v>15</v>
      </c>
      <c r="U183" s="53">
        <f t="shared" si="42"/>
        <v>60</v>
      </c>
    </row>
    <row r="184" spans="1:21" ht="27" customHeight="1">
      <c r="A184" s="152"/>
      <c r="B184" s="148"/>
      <c r="C184" s="152"/>
      <c r="D184" s="116" t="s">
        <v>18</v>
      </c>
      <c r="E184" s="88">
        <v>2</v>
      </c>
      <c r="F184" s="88">
        <v>2</v>
      </c>
      <c r="G184" s="88">
        <v>8</v>
      </c>
      <c r="H184" s="46">
        <f t="shared" si="39"/>
        <v>12</v>
      </c>
      <c r="I184" s="88">
        <v>3</v>
      </c>
      <c r="J184" s="88">
        <v>3</v>
      </c>
      <c r="K184" s="88">
        <v>0</v>
      </c>
      <c r="L184" s="60">
        <f t="shared" si="40"/>
        <v>6</v>
      </c>
      <c r="M184" s="88">
        <v>6</v>
      </c>
      <c r="N184" s="88">
        <v>1</v>
      </c>
      <c r="O184" s="88">
        <v>0</v>
      </c>
      <c r="P184" s="50">
        <f t="shared" si="38"/>
        <v>7</v>
      </c>
      <c r="Q184" s="88">
        <v>0</v>
      </c>
      <c r="R184" s="88">
        <v>0</v>
      </c>
      <c r="S184" s="88">
        <v>0</v>
      </c>
      <c r="T184" s="64">
        <f t="shared" si="41"/>
        <v>0</v>
      </c>
      <c r="U184" s="53">
        <f t="shared" si="42"/>
        <v>25</v>
      </c>
    </row>
    <row r="185" spans="1:21" ht="27" customHeight="1">
      <c r="A185" s="152" t="s">
        <v>76</v>
      </c>
      <c r="B185" s="152" t="s">
        <v>282</v>
      </c>
      <c r="C185" s="152" t="s">
        <v>284</v>
      </c>
      <c r="D185" s="114" t="s">
        <v>17</v>
      </c>
      <c r="E185" s="88">
        <v>76</v>
      </c>
      <c r="F185" s="88">
        <v>77</v>
      </c>
      <c r="G185" s="88">
        <v>77</v>
      </c>
      <c r="H185" s="46">
        <f t="shared" si="39"/>
        <v>230</v>
      </c>
      <c r="I185" s="88">
        <v>76</v>
      </c>
      <c r="J185" s="88">
        <v>77</v>
      </c>
      <c r="K185" s="88">
        <v>77</v>
      </c>
      <c r="L185" s="60">
        <f t="shared" si="40"/>
        <v>230</v>
      </c>
      <c r="M185" s="88">
        <v>76</v>
      </c>
      <c r="N185" s="88">
        <v>77</v>
      </c>
      <c r="O185" s="88">
        <v>77</v>
      </c>
      <c r="P185" s="50">
        <f t="shared" si="38"/>
        <v>230</v>
      </c>
      <c r="Q185" s="88">
        <v>76</v>
      </c>
      <c r="R185" s="88">
        <v>77</v>
      </c>
      <c r="S185" s="88">
        <v>77</v>
      </c>
      <c r="T185" s="64">
        <f t="shared" si="41"/>
        <v>230</v>
      </c>
      <c r="U185" s="53">
        <f t="shared" si="42"/>
        <v>920</v>
      </c>
    </row>
    <row r="186" spans="1:21" ht="27" customHeight="1">
      <c r="A186" s="152"/>
      <c r="B186" s="148"/>
      <c r="C186" s="152"/>
      <c r="D186" s="116" t="s">
        <v>18</v>
      </c>
      <c r="E186" s="88">
        <v>0</v>
      </c>
      <c r="F186" s="88">
        <v>0</v>
      </c>
      <c r="G186" s="88">
        <v>0</v>
      </c>
      <c r="H186" s="46">
        <f t="shared" si="39"/>
        <v>0</v>
      </c>
      <c r="I186" s="88">
        <v>0</v>
      </c>
      <c r="J186" s="88">
        <v>0</v>
      </c>
      <c r="K186" s="88">
        <v>0</v>
      </c>
      <c r="L186" s="60">
        <f t="shared" si="40"/>
        <v>0</v>
      </c>
      <c r="M186" s="88">
        <v>125</v>
      </c>
      <c r="N186" s="88">
        <v>300</v>
      </c>
      <c r="O186" s="88">
        <v>270</v>
      </c>
      <c r="P186" s="50">
        <f t="shared" si="38"/>
        <v>695</v>
      </c>
      <c r="Q186" s="88">
        <v>0</v>
      </c>
      <c r="R186" s="88">
        <v>225</v>
      </c>
      <c r="S186" s="88">
        <v>0</v>
      </c>
      <c r="T186" s="64">
        <f t="shared" si="41"/>
        <v>225</v>
      </c>
      <c r="U186" s="53">
        <f t="shared" si="42"/>
        <v>920</v>
      </c>
    </row>
    <row r="187" spans="1:21" ht="27" customHeight="1">
      <c r="A187" s="152" t="s">
        <v>76</v>
      </c>
      <c r="B187" s="152" t="s">
        <v>282</v>
      </c>
      <c r="C187" s="152" t="s">
        <v>283</v>
      </c>
      <c r="D187" s="114" t="s">
        <v>17</v>
      </c>
      <c r="E187" s="88">
        <v>0</v>
      </c>
      <c r="F187" s="88">
        <v>10</v>
      </c>
      <c r="G187" s="88">
        <v>10</v>
      </c>
      <c r="H187" s="46">
        <f t="shared" si="39"/>
        <v>20</v>
      </c>
      <c r="I187" s="88">
        <v>6</v>
      </c>
      <c r="J187" s="88">
        <v>7</v>
      </c>
      <c r="K187" s="88">
        <v>7</v>
      </c>
      <c r="L187" s="60">
        <f t="shared" si="40"/>
        <v>20</v>
      </c>
      <c r="M187" s="88">
        <v>6</v>
      </c>
      <c r="N187" s="88">
        <v>7</v>
      </c>
      <c r="O187" s="88">
        <v>7</v>
      </c>
      <c r="P187" s="50">
        <f t="shared" si="38"/>
        <v>20</v>
      </c>
      <c r="Q187" s="88">
        <v>6</v>
      </c>
      <c r="R187" s="88">
        <v>7</v>
      </c>
      <c r="S187" s="88">
        <v>7</v>
      </c>
      <c r="T187" s="64">
        <f t="shared" si="41"/>
        <v>20</v>
      </c>
      <c r="U187" s="53">
        <f t="shared" si="42"/>
        <v>80</v>
      </c>
    </row>
    <row r="188" spans="1:21" ht="27" customHeight="1">
      <c r="A188" s="152"/>
      <c r="B188" s="148"/>
      <c r="C188" s="152"/>
      <c r="D188" s="116" t="s">
        <v>18</v>
      </c>
      <c r="E188" s="88">
        <v>0</v>
      </c>
      <c r="F188" s="88">
        <v>0</v>
      </c>
      <c r="G188" s="88">
        <v>0</v>
      </c>
      <c r="H188" s="46">
        <f t="shared" si="39"/>
        <v>0</v>
      </c>
      <c r="I188" s="88">
        <v>0</v>
      </c>
      <c r="J188" s="88">
        <v>0</v>
      </c>
      <c r="K188" s="88">
        <v>0</v>
      </c>
      <c r="L188" s="60">
        <f t="shared" si="40"/>
        <v>0</v>
      </c>
      <c r="M188" s="88">
        <v>0</v>
      </c>
      <c r="N188" s="88">
        <v>0</v>
      </c>
      <c r="O188" s="88">
        <v>0</v>
      </c>
      <c r="P188" s="50">
        <f t="shared" si="38"/>
        <v>0</v>
      </c>
      <c r="Q188" s="88">
        <v>0</v>
      </c>
      <c r="R188" s="88">
        <v>0</v>
      </c>
      <c r="S188" s="88">
        <v>80</v>
      </c>
      <c r="T188" s="64">
        <f t="shared" si="41"/>
        <v>80</v>
      </c>
      <c r="U188" s="53">
        <f t="shared" si="42"/>
        <v>80</v>
      </c>
    </row>
    <row r="189" spans="1:21" ht="27" customHeight="1">
      <c r="A189" s="152" t="s">
        <v>76</v>
      </c>
      <c r="B189" s="148" t="s">
        <v>186</v>
      </c>
      <c r="C189" s="148" t="s">
        <v>77</v>
      </c>
      <c r="D189" s="114" t="s">
        <v>17</v>
      </c>
      <c r="E189" s="88">
        <v>3</v>
      </c>
      <c r="F189" s="88">
        <v>4</v>
      </c>
      <c r="G189" s="88">
        <v>4</v>
      </c>
      <c r="H189" s="46">
        <f t="shared" si="39"/>
        <v>11</v>
      </c>
      <c r="I189" s="88">
        <v>3</v>
      </c>
      <c r="J189" s="88">
        <v>4</v>
      </c>
      <c r="K189" s="88">
        <v>4</v>
      </c>
      <c r="L189" s="60">
        <f t="shared" si="40"/>
        <v>11</v>
      </c>
      <c r="M189" s="88">
        <v>3</v>
      </c>
      <c r="N189" s="88">
        <v>4</v>
      </c>
      <c r="O189" s="88">
        <v>4</v>
      </c>
      <c r="P189" s="50">
        <f t="shared" si="38"/>
        <v>11</v>
      </c>
      <c r="Q189" s="88">
        <v>4</v>
      </c>
      <c r="R189" s="88">
        <v>4</v>
      </c>
      <c r="S189" s="88">
        <v>3</v>
      </c>
      <c r="T189" s="64">
        <f t="shared" si="41"/>
        <v>11</v>
      </c>
      <c r="U189" s="53">
        <f t="shared" si="42"/>
        <v>44</v>
      </c>
    </row>
    <row r="190" spans="1:21" ht="27" customHeight="1">
      <c r="A190" s="148"/>
      <c r="B190" s="149"/>
      <c r="C190" s="149"/>
      <c r="D190" s="116" t="s">
        <v>18</v>
      </c>
      <c r="E190" s="88">
        <v>4</v>
      </c>
      <c r="F190" s="88">
        <v>3</v>
      </c>
      <c r="G190" s="88">
        <v>1</v>
      </c>
      <c r="H190" s="46">
        <f t="shared" si="39"/>
        <v>8</v>
      </c>
      <c r="I190" s="88">
        <v>2</v>
      </c>
      <c r="J190" s="88">
        <v>3</v>
      </c>
      <c r="K190" s="88">
        <v>0</v>
      </c>
      <c r="L190" s="60">
        <f t="shared" si="40"/>
        <v>5</v>
      </c>
      <c r="M190" s="88">
        <v>2</v>
      </c>
      <c r="N190" s="88">
        <v>3</v>
      </c>
      <c r="O190" s="88">
        <v>0</v>
      </c>
      <c r="P190" s="50">
        <f t="shared" si="38"/>
        <v>5</v>
      </c>
      <c r="Q190" s="88">
        <v>0</v>
      </c>
      <c r="R190" s="88">
        <v>11</v>
      </c>
      <c r="S190" s="88">
        <v>0</v>
      </c>
      <c r="T190" s="64">
        <f t="shared" si="41"/>
        <v>11</v>
      </c>
      <c r="U190" s="53">
        <f t="shared" si="42"/>
        <v>29</v>
      </c>
    </row>
    <row r="191" spans="1:21" ht="27" customHeight="1">
      <c r="A191" s="152" t="s">
        <v>76</v>
      </c>
      <c r="B191" s="148" t="s">
        <v>186</v>
      </c>
      <c r="C191" s="148" t="s">
        <v>187</v>
      </c>
      <c r="D191" s="114" t="s">
        <v>17</v>
      </c>
      <c r="E191" s="88">
        <v>46</v>
      </c>
      <c r="F191" s="88">
        <v>46</v>
      </c>
      <c r="G191" s="88">
        <v>46</v>
      </c>
      <c r="H191" s="46">
        <f t="shared" si="39"/>
        <v>138</v>
      </c>
      <c r="I191" s="88">
        <v>38</v>
      </c>
      <c r="J191" s="88">
        <v>50</v>
      </c>
      <c r="K191" s="88">
        <v>50</v>
      </c>
      <c r="L191" s="60">
        <f t="shared" si="40"/>
        <v>138</v>
      </c>
      <c r="M191" s="88">
        <v>38</v>
      </c>
      <c r="N191" s="88">
        <v>50</v>
      </c>
      <c r="O191" s="88">
        <v>50</v>
      </c>
      <c r="P191" s="50">
        <f t="shared" si="38"/>
        <v>138</v>
      </c>
      <c r="Q191" s="88">
        <v>50</v>
      </c>
      <c r="R191" s="88">
        <v>50</v>
      </c>
      <c r="S191" s="88">
        <v>38</v>
      </c>
      <c r="T191" s="64">
        <f t="shared" si="41"/>
        <v>138</v>
      </c>
      <c r="U191" s="53">
        <f t="shared" si="42"/>
        <v>552</v>
      </c>
    </row>
    <row r="192" spans="1:21" ht="27" customHeight="1">
      <c r="A192" s="148"/>
      <c r="B192" s="149"/>
      <c r="C192" s="149"/>
      <c r="D192" s="116" t="s">
        <v>18</v>
      </c>
      <c r="E192" s="88">
        <v>0</v>
      </c>
      <c r="F192" s="88">
        <v>53</v>
      </c>
      <c r="G192" s="88">
        <v>23</v>
      </c>
      <c r="H192" s="46">
        <f t="shared" si="39"/>
        <v>76</v>
      </c>
      <c r="I192" s="88">
        <v>35</v>
      </c>
      <c r="J192" s="88">
        <v>104</v>
      </c>
      <c r="K192" s="88">
        <v>0</v>
      </c>
      <c r="L192" s="60">
        <f t="shared" si="40"/>
        <v>139</v>
      </c>
      <c r="M192" s="88">
        <v>108</v>
      </c>
      <c r="N192" s="88">
        <v>68</v>
      </c>
      <c r="O192" s="88">
        <v>0</v>
      </c>
      <c r="P192" s="50">
        <f t="shared" si="38"/>
        <v>176</v>
      </c>
      <c r="Q192" s="88">
        <v>0</v>
      </c>
      <c r="R192" s="88">
        <v>1226</v>
      </c>
      <c r="S192" s="88">
        <v>0</v>
      </c>
      <c r="T192" s="64">
        <f t="shared" si="41"/>
        <v>1226</v>
      </c>
      <c r="U192" s="53">
        <f t="shared" si="42"/>
        <v>1617</v>
      </c>
    </row>
    <row r="193" spans="1:21" ht="27" customHeight="1">
      <c r="A193" s="152" t="s">
        <v>76</v>
      </c>
      <c r="B193" s="148" t="s">
        <v>186</v>
      </c>
      <c r="C193" s="148" t="s">
        <v>210</v>
      </c>
      <c r="D193" s="114" t="s">
        <v>17</v>
      </c>
      <c r="E193" s="88">
        <v>2</v>
      </c>
      <c r="F193" s="88">
        <v>4</v>
      </c>
      <c r="G193" s="88">
        <v>4</v>
      </c>
      <c r="H193" s="46">
        <f t="shared" si="39"/>
        <v>10</v>
      </c>
      <c r="I193" s="88">
        <v>2</v>
      </c>
      <c r="J193" s="88">
        <v>4</v>
      </c>
      <c r="K193" s="88">
        <v>4</v>
      </c>
      <c r="L193" s="60">
        <f t="shared" si="40"/>
        <v>10</v>
      </c>
      <c r="M193" s="88">
        <v>3</v>
      </c>
      <c r="N193" s="88">
        <v>3</v>
      </c>
      <c r="O193" s="88">
        <v>4</v>
      </c>
      <c r="P193" s="50">
        <f t="shared" si="38"/>
        <v>10</v>
      </c>
      <c r="Q193" s="88">
        <v>4</v>
      </c>
      <c r="R193" s="88">
        <v>4</v>
      </c>
      <c r="S193" s="88">
        <v>0</v>
      </c>
      <c r="T193" s="64">
        <f t="shared" si="41"/>
        <v>8</v>
      </c>
      <c r="U193" s="53">
        <f t="shared" si="42"/>
        <v>38</v>
      </c>
    </row>
    <row r="194" spans="1:21" ht="27" customHeight="1">
      <c r="A194" s="148"/>
      <c r="B194" s="149"/>
      <c r="C194" s="149"/>
      <c r="D194" s="116" t="s">
        <v>18</v>
      </c>
      <c r="E194" s="88">
        <v>4</v>
      </c>
      <c r="F194" s="88">
        <v>3</v>
      </c>
      <c r="G194" s="88">
        <v>1</v>
      </c>
      <c r="H194" s="46">
        <f t="shared" si="39"/>
        <v>8</v>
      </c>
      <c r="I194" s="88">
        <v>0</v>
      </c>
      <c r="J194" s="88">
        <v>0</v>
      </c>
      <c r="K194" s="88">
        <v>0</v>
      </c>
      <c r="L194" s="60">
        <f t="shared" si="40"/>
        <v>0</v>
      </c>
      <c r="M194" s="88">
        <v>0</v>
      </c>
      <c r="N194" s="88">
        <v>0</v>
      </c>
      <c r="O194" s="88">
        <v>0</v>
      </c>
      <c r="P194" s="50">
        <f t="shared" si="38"/>
        <v>0</v>
      </c>
      <c r="Q194" s="88">
        <v>0</v>
      </c>
      <c r="R194" s="88">
        <v>0</v>
      </c>
      <c r="S194" s="88">
        <v>0</v>
      </c>
      <c r="T194" s="64">
        <f t="shared" si="41"/>
        <v>0</v>
      </c>
      <c r="U194" s="53">
        <f t="shared" si="42"/>
        <v>8</v>
      </c>
    </row>
    <row r="195" spans="1:21" ht="27" customHeight="1">
      <c r="A195" s="152" t="s">
        <v>76</v>
      </c>
      <c r="B195" s="148" t="s">
        <v>188</v>
      </c>
      <c r="C195" s="148" t="s">
        <v>189</v>
      </c>
      <c r="D195" s="114" t="s">
        <v>17</v>
      </c>
      <c r="E195" s="88">
        <v>0</v>
      </c>
      <c r="F195" s="88">
        <v>1</v>
      </c>
      <c r="G195" s="88">
        <v>2</v>
      </c>
      <c r="H195" s="46">
        <f t="shared" si="39"/>
        <v>3</v>
      </c>
      <c r="I195" s="88">
        <v>1</v>
      </c>
      <c r="J195" s="88">
        <v>1</v>
      </c>
      <c r="K195" s="88">
        <v>1</v>
      </c>
      <c r="L195" s="60">
        <f t="shared" si="40"/>
        <v>3</v>
      </c>
      <c r="M195" s="88">
        <v>1</v>
      </c>
      <c r="N195" s="88">
        <v>1</v>
      </c>
      <c r="O195" s="88">
        <v>1</v>
      </c>
      <c r="P195" s="50">
        <f t="shared" si="38"/>
        <v>3</v>
      </c>
      <c r="Q195" s="88">
        <v>2</v>
      </c>
      <c r="R195" s="88">
        <v>1</v>
      </c>
      <c r="S195" s="88">
        <v>0</v>
      </c>
      <c r="T195" s="64">
        <f t="shared" si="41"/>
        <v>3</v>
      </c>
      <c r="U195" s="53">
        <f t="shared" si="42"/>
        <v>12</v>
      </c>
    </row>
    <row r="196" spans="1:21" ht="27" customHeight="1">
      <c r="A196" s="148"/>
      <c r="B196" s="149"/>
      <c r="C196" s="149"/>
      <c r="D196" s="116" t="s">
        <v>18</v>
      </c>
      <c r="E196" s="88">
        <v>0</v>
      </c>
      <c r="F196" s="88">
        <v>0</v>
      </c>
      <c r="G196" s="88">
        <v>5</v>
      </c>
      <c r="H196" s="46">
        <f t="shared" si="39"/>
        <v>5</v>
      </c>
      <c r="I196" s="88">
        <v>6</v>
      </c>
      <c r="J196" s="88">
        <v>0</v>
      </c>
      <c r="K196" s="88">
        <v>0</v>
      </c>
      <c r="L196" s="60">
        <f t="shared" si="40"/>
        <v>6</v>
      </c>
      <c r="M196" s="88">
        <v>0</v>
      </c>
      <c r="N196" s="88">
        <v>0</v>
      </c>
      <c r="O196" s="88">
        <v>0</v>
      </c>
      <c r="P196" s="50">
        <f t="shared" si="38"/>
        <v>0</v>
      </c>
      <c r="Q196" s="88">
        <v>0</v>
      </c>
      <c r="R196" s="88">
        <v>0</v>
      </c>
      <c r="S196" s="88">
        <v>1</v>
      </c>
      <c r="T196" s="64">
        <f t="shared" si="41"/>
        <v>1</v>
      </c>
      <c r="U196" s="53">
        <f t="shared" si="42"/>
        <v>12</v>
      </c>
    </row>
    <row r="197" spans="1:21" ht="27" customHeight="1">
      <c r="A197" s="152" t="s">
        <v>76</v>
      </c>
      <c r="B197" s="148" t="s">
        <v>188</v>
      </c>
      <c r="C197" s="148" t="s">
        <v>230</v>
      </c>
      <c r="D197" s="114" t="s">
        <v>17</v>
      </c>
      <c r="E197" s="88">
        <v>0</v>
      </c>
      <c r="F197" s="88">
        <v>10</v>
      </c>
      <c r="G197" s="88">
        <v>10</v>
      </c>
      <c r="H197" s="46">
        <f t="shared" si="39"/>
        <v>20</v>
      </c>
      <c r="I197" s="88">
        <v>5</v>
      </c>
      <c r="J197" s="88">
        <v>7</v>
      </c>
      <c r="K197" s="88">
        <v>8</v>
      </c>
      <c r="L197" s="60">
        <f t="shared" si="40"/>
        <v>20</v>
      </c>
      <c r="M197" s="88">
        <v>6</v>
      </c>
      <c r="N197" s="88">
        <v>6</v>
      </c>
      <c r="O197" s="88">
        <v>8</v>
      </c>
      <c r="P197" s="50">
        <f t="shared" si="38"/>
        <v>20</v>
      </c>
      <c r="Q197" s="88">
        <v>10</v>
      </c>
      <c r="R197" s="88">
        <v>10</v>
      </c>
      <c r="S197" s="88">
        <v>0</v>
      </c>
      <c r="T197" s="64">
        <f t="shared" si="41"/>
        <v>20</v>
      </c>
      <c r="U197" s="53">
        <f t="shared" si="42"/>
        <v>80</v>
      </c>
    </row>
    <row r="198" spans="1:21" ht="27" customHeight="1">
      <c r="A198" s="148"/>
      <c r="B198" s="149"/>
      <c r="C198" s="149"/>
      <c r="D198" s="116" t="s">
        <v>18</v>
      </c>
      <c r="E198" s="88">
        <v>0</v>
      </c>
      <c r="F198" s="88">
        <v>10</v>
      </c>
      <c r="G198" s="88">
        <v>15</v>
      </c>
      <c r="H198" s="46">
        <f t="shared" si="39"/>
        <v>25</v>
      </c>
      <c r="I198" s="88">
        <v>7</v>
      </c>
      <c r="J198" s="88">
        <v>5</v>
      </c>
      <c r="K198" s="88">
        <v>0</v>
      </c>
      <c r="L198" s="60">
        <f t="shared" si="40"/>
        <v>12</v>
      </c>
      <c r="M198" s="88">
        <v>100</v>
      </c>
      <c r="N198" s="88">
        <v>2</v>
      </c>
      <c r="O198" s="88">
        <v>0</v>
      </c>
      <c r="P198" s="50">
        <f t="shared" si="38"/>
        <v>102</v>
      </c>
      <c r="Q198" s="88">
        <v>0</v>
      </c>
      <c r="R198" s="88">
        <v>0</v>
      </c>
      <c r="S198" s="88">
        <f>2+1</f>
        <v>3</v>
      </c>
      <c r="T198" s="64">
        <f t="shared" si="41"/>
        <v>3</v>
      </c>
      <c r="U198" s="53">
        <f t="shared" si="42"/>
        <v>142</v>
      </c>
    </row>
    <row r="199" spans="1:21" ht="27" customHeight="1">
      <c r="A199" s="152" t="s">
        <v>76</v>
      </c>
      <c r="B199" s="152" t="s">
        <v>266</v>
      </c>
      <c r="C199" s="152" t="s">
        <v>71</v>
      </c>
      <c r="D199" s="114" t="s">
        <v>17</v>
      </c>
      <c r="E199" s="88">
        <v>2</v>
      </c>
      <c r="F199" s="88">
        <v>6</v>
      </c>
      <c r="G199" s="88">
        <v>7</v>
      </c>
      <c r="H199" s="46">
        <f t="shared" si="39"/>
        <v>15</v>
      </c>
      <c r="I199" s="88">
        <v>4</v>
      </c>
      <c r="J199" s="88">
        <v>5</v>
      </c>
      <c r="K199" s="88">
        <v>5</v>
      </c>
      <c r="L199" s="60">
        <f t="shared" si="40"/>
        <v>14</v>
      </c>
      <c r="M199" s="88">
        <v>5</v>
      </c>
      <c r="N199" s="88">
        <v>4</v>
      </c>
      <c r="O199" s="88">
        <v>5</v>
      </c>
      <c r="P199" s="50">
        <f t="shared" si="38"/>
        <v>14</v>
      </c>
      <c r="Q199" s="88">
        <v>6</v>
      </c>
      <c r="R199" s="88">
        <v>6</v>
      </c>
      <c r="S199" s="88">
        <v>2</v>
      </c>
      <c r="T199" s="64">
        <f t="shared" si="41"/>
        <v>14</v>
      </c>
      <c r="U199" s="53">
        <f t="shared" si="42"/>
        <v>57</v>
      </c>
    </row>
    <row r="200" spans="1:21" ht="27" customHeight="1">
      <c r="A200" s="148"/>
      <c r="B200" s="152"/>
      <c r="C200" s="152"/>
      <c r="D200" s="114" t="s">
        <v>18</v>
      </c>
      <c r="E200" s="88">
        <v>0</v>
      </c>
      <c r="F200" s="88">
        <v>7</v>
      </c>
      <c r="G200" s="88">
        <v>6</v>
      </c>
      <c r="H200" s="46">
        <f t="shared" si="39"/>
        <v>13</v>
      </c>
      <c r="I200" s="88">
        <v>6</v>
      </c>
      <c r="J200" s="88">
        <v>14</v>
      </c>
      <c r="K200" s="88">
        <v>19</v>
      </c>
      <c r="L200" s="60">
        <f t="shared" si="40"/>
        <v>39</v>
      </c>
      <c r="M200" s="88">
        <v>0</v>
      </c>
      <c r="N200" s="88">
        <v>0</v>
      </c>
      <c r="O200" s="88">
        <v>0</v>
      </c>
      <c r="P200" s="50">
        <f t="shared" si="38"/>
        <v>0</v>
      </c>
      <c r="Q200" s="88">
        <v>0</v>
      </c>
      <c r="R200" s="88">
        <v>0</v>
      </c>
      <c r="S200" s="88">
        <v>11</v>
      </c>
      <c r="T200" s="64">
        <f t="shared" si="41"/>
        <v>11</v>
      </c>
      <c r="U200" s="53">
        <f t="shared" si="42"/>
        <v>63</v>
      </c>
    </row>
    <row r="201" spans="1:21" ht="27" customHeight="1">
      <c r="A201" s="152" t="s">
        <v>76</v>
      </c>
      <c r="B201" s="153" t="s">
        <v>266</v>
      </c>
      <c r="C201" s="153" t="s">
        <v>294</v>
      </c>
      <c r="D201" s="29" t="s">
        <v>17</v>
      </c>
      <c r="E201" s="63">
        <v>20</v>
      </c>
      <c r="F201" s="63">
        <v>50</v>
      </c>
      <c r="G201" s="63">
        <v>55</v>
      </c>
      <c r="H201" s="46">
        <f t="shared" si="39"/>
        <v>125</v>
      </c>
      <c r="I201" s="63">
        <v>30</v>
      </c>
      <c r="J201" s="63">
        <v>50</v>
      </c>
      <c r="K201" s="63">
        <v>45</v>
      </c>
      <c r="L201" s="60">
        <f t="shared" si="40"/>
        <v>125</v>
      </c>
      <c r="M201" s="63">
        <v>30</v>
      </c>
      <c r="N201" s="63">
        <v>50</v>
      </c>
      <c r="O201" s="63">
        <v>45</v>
      </c>
      <c r="P201" s="50">
        <f t="shared" si="38"/>
        <v>125</v>
      </c>
      <c r="Q201" s="63">
        <v>42</v>
      </c>
      <c r="R201" s="63">
        <v>42</v>
      </c>
      <c r="S201" s="63">
        <v>41</v>
      </c>
      <c r="T201" s="64">
        <f t="shared" si="41"/>
        <v>125</v>
      </c>
      <c r="U201" s="53">
        <f t="shared" si="42"/>
        <v>500</v>
      </c>
    </row>
    <row r="202" spans="1:21" ht="27" customHeight="1">
      <c r="A202" s="148"/>
      <c r="B202" s="153"/>
      <c r="C202" s="153"/>
      <c r="D202" s="29" t="s">
        <v>18</v>
      </c>
      <c r="E202" s="63">
        <v>0</v>
      </c>
      <c r="F202" s="63">
        <v>94</v>
      </c>
      <c r="G202" s="63">
        <v>271</v>
      </c>
      <c r="H202" s="46">
        <f t="shared" si="39"/>
        <v>365</v>
      </c>
      <c r="I202" s="63">
        <v>158</v>
      </c>
      <c r="J202" s="63">
        <v>363</v>
      </c>
      <c r="K202" s="63">
        <v>709</v>
      </c>
      <c r="L202" s="60">
        <f t="shared" si="40"/>
        <v>1230</v>
      </c>
      <c r="M202" s="63">
        <v>0</v>
      </c>
      <c r="N202" s="63">
        <v>0</v>
      </c>
      <c r="O202" s="63">
        <v>0</v>
      </c>
      <c r="P202" s="50">
        <f t="shared" si="38"/>
        <v>0</v>
      </c>
      <c r="Q202" s="63">
        <v>0</v>
      </c>
      <c r="R202" s="63">
        <v>0</v>
      </c>
      <c r="S202" s="63">
        <v>0</v>
      </c>
      <c r="T202" s="64">
        <f t="shared" si="41"/>
        <v>0</v>
      </c>
      <c r="U202" s="53">
        <f t="shared" si="42"/>
        <v>1595</v>
      </c>
    </row>
    <row r="203" spans="1:21" ht="27" customHeight="1">
      <c r="A203" s="148" t="s">
        <v>85</v>
      </c>
      <c r="B203" s="150" t="s">
        <v>87</v>
      </c>
      <c r="C203" s="150" t="s">
        <v>231</v>
      </c>
      <c r="D203" s="29" t="s">
        <v>17</v>
      </c>
      <c r="E203" s="63">
        <v>84</v>
      </c>
      <c r="F203" s="63">
        <v>91</v>
      </c>
      <c r="G203" s="63">
        <v>92</v>
      </c>
      <c r="H203" s="46">
        <f>SUM(E203:G203)</f>
        <v>267</v>
      </c>
      <c r="I203" s="63">
        <v>89</v>
      </c>
      <c r="J203" s="63">
        <v>89</v>
      </c>
      <c r="K203" s="63">
        <v>89</v>
      </c>
      <c r="L203" s="60">
        <f>SUM(I203:K203)</f>
        <v>267</v>
      </c>
      <c r="M203" s="63">
        <v>89</v>
      </c>
      <c r="N203" s="63">
        <v>89</v>
      </c>
      <c r="O203" s="63">
        <v>88</v>
      </c>
      <c r="P203" s="50">
        <f t="shared" si="38"/>
        <v>266</v>
      </c>
      <c r="Q203" s="63">
        <v>100</v>
      </c>
      <c r="R203" s="63">
        <v>100</v>
      </c>
      <c r="S203" s="63">
        <v>0</v>
      </c>
      <c r="T203" s="64">
        <f>S203+R203+Q203</f>
        <v>200</v>
      </c>
      <c r="U203" s="53">
        <f>H203+L203+P203+T203</f>
        <v>1000</v>
      </c>
    </row>
    <row r="204" spans="1:21" ht="54" customHeight="1">
      <c r="A204" s="149"/>
      <c r="B204" s="151"/>
      <c r="C204" s="151"/>
      <c r="D204" s="31" t="s">
        <v>18</v>
      </c>
      <c r="E204" s="63">
        <v>84</v>
      </c>
      <c r="F204" s="63">
        <v>202</v>
      </c>
      <c r="G204" s="63">
        <v>322</v>
      </c>
      <c r="H204" s="46">
        <f t="shared" ref="H204:H277" si="43">SUM(E204:G204)</f>
        <v>608</v>
      </c>
      <c r="I204" s="63">
        <v>310</v>
      </c>
      <c r="J204" s="63">
        <v>176</v>
      </c>
      <c r="K204" s="63">
        <v>122</v>
      </c>
      <c r="L204" s="60">
        <f t="shared" ref="L204:L277" si="44">SUM(I204:K204)</f>
        <v>608</v>
      </c>
      <c r="M204" s="63">
        <v>81</v>
      </c>
      <c r="N204" s="63">
        <v>85</v>
      </c>
      <c r="O204" s="63">
        <v>4</v>
      </c>
      <c r="P204" s="50">
        <f t="shared" si="38"/>
        <v>170</v>
      </c>
      <c r="Q204" s="63">
        <v>271</v>
      </c>
      <c r="R204" s="63">
        <v>405</v>
      </c>
      <c r="S204" s="63">
        <v>314</v>
      </c>
      <c r="T204" s="64">
        <f t="shared" ref="T204:T277" si="45">S204+R204+Q204</f>
        <v>990</v>
      </c>
      <c r="U204" s="53">
        <f t="shared" ref="U204:U277" si="46">H204+L204+P204+T204</f>
        <v>2376</v>
      </c>
    </row>
    <row r="205" spans="1:21" ht="27" customHeight="1">
      <c r="A205" s="148" t="s">
        <v>85</v>
      </c>
      <c r="B205" s="150" t="s">
        <v>87</v>
      </c>
      <c r="C205" s="150" t="s">
        <v>86</v>
      </c>
      <c r="D205" s="29" t="s">
        <v>17</v>
      </c>
      <c r="E205" s="63">
        <v>133</v>
      </c>
      <c r="F205" s="63">
        <v>133</v>
      </c>
      <c r="G205" s="63">
        <v>134</v>
      </c>
      <c r="H205" s="46">
        <f t="shared" si="43"/>
        <v>400</v>
      </c>
      <c r="I205" s="63">
        <v>100</v>
      </c>
      <c r="J205" s="63">
        <v>0</v>
      </c>
      <c r="K205" s="63">
        <v>100</v>
      </c>
      <c r="L205" s="60">
        <f t="shared" si="44"/>
        <v>200</v>
      </c>
      <c r="M205" s="63">
        <v>100</v>
      </c>
      <c r="N205" s="63">
        <v>100</v>
      </c>
      <c r="O205" s="63">
        <v>100</v>
      </c>
      <c r="P205" s="50">
        <f t="shared" si="38"/>
        <v>300</v>
      </c>
      <c r="Q205" s="63">
        <v>0</v>
      </c>
      <c r="R205" s="63">
        <v>0</v>
      </c>
      <c r="S205" s="63">
        <v>0</v>
      </c>
      <c r="T205" s="64">
        <f t="shared" si="45"/>
        <v>0</v>
      </c>
      <c r="U205" s="53">
        <f t="shared" si="46"/>
        <v>900</v>
      </c>
    </row>
    <row r="206" spans="1:21" ht="27" customHeight="1">
      <c r="A206" s="149"/>
      <c r="B206" s="151"/>
      <c r="C206" s="151"/>
      <c r="D206" s="31" t="s">
        <v>18</v>
      </c>
      <c r="E206" s="63">
        <v>33</v>
      </c>
      <c r="F206" s="63">
        <v>66</v>
      </c>
      <c r="G206" s="63">
        <v>51</v>
      </c>
      <c r="H206" s="46">
        <f t="shared" si="43"/>
        <v>150</v>
      </c>
      <c r="I206" s="63">
        <v>23</v>
      </c>
      <c r="J206" s="63">
        <v>56</v>
      </c>
      <c r="K206" s="63">
        <v>16</v>
      </c>
      <c r="L206" s="60">
        <f t="shared" si="44"/>
        <v>95</v>
      </c>
      <c r="M206" s="63">
        <v>146</v>
      </c>
      <c r="N206" s="63">
        <v>38</v>
      </c>
      <c r="O206" s="63">
        <v>39</v>
      </c>
      <c r="P206" s="50">
        <f t="shared" ref="P206:P279" si="47">SUM(M206:O206)</f>
        <v>223</v>
      </c>
      <c r="Q206" s="63">
        <v>14</v>
      </c>
      <c r="R206" s="63">
        <v>11</v>
      </c>
      <c r="S206" s="63">
        <v>29</v>
      </c>
      <c r="T206" s="64">
        <f t="shared" si="45"/>
        <v>54</v>
      </c>
      <c r="U206" s="53">
        <f t="shared" si="46"/>
        <v>522</v>
      </c>
    </row>
    <row r="207" spans="1:21" ht="27" customHeight="1">
      <c r="A207" s="148" t="s">
        <v>85</v>
      </c>
      <c r="B207" s="150" t="s">
        <v>87</v>
      </c>
      <c r="C207" s="150" t="s">
        <v>232</v>
      </c>
      <c r="D207" s="29" t="s">
        <v>17</v>
      </c>
      <c r="E207" s="63">
        <v>10</v>
      </c>
      <c r="F207" s="63">
        <v>20</v>
      </c>
      <c r="G207" s="63">
        <v>20</v>
      </c>
      <c r="H207" s="46">
        <f t="shared" si="43"/>
        <v>50</v>
      </c>
      <c r="I207" s="63">
        <v>20</v>
      </c>
      <c r="J207" s="63">
        <v>20</v>
      </c>
      <c r="K207" s="63">
        <v>10</v>
      </c>
      <c r="L207" s="60">
        <f t="shared" si="44"/>
        <v>50</v>
      </c>
      <c r="M207" s="63">
        <v>20</v>
      </c>
      <c r="N207" s="63">
        <v>20</v>
      </c>
      <c r="O207" s="63">
        <v>10</v>
      </c>
      <c r="P207" s="50">
        <f t="shared" si="47"/>
        <v>50</v>
      </c>
      <c r="Q207" s="63">
        <v>20</v>
      </c>
      <c r="R207" s="63">
        <v>20</v>
      </c>
      <c r="S207" s="63">
        <v>10</v>
      </c>
      <c r="T207" s="64">
        <f t="shared" si="45"/>
        <v>50</v>
      </c>
      <c r="U207" s="53">
        <f t="shared" si="46"/>
        <v>200</v>
      </c>
    </row>
    <row r="208" spans="1:21" ht="27" customHeight="1">
      <c r="A208" s="149"/>
      <c r="B208" s="151"/>
      <c r="C208" s="151"/>
      <c r="D208" s="31" t="s">
        <v>18</v>
      </c>
      <c r="E208" s="63">
        <v>4</v>
      </c>
      <c r="F208" s="63">
        <v>16</v>
      </c>
      <c r="G208" s="63">
        <v>0</v>
      </c>
      <c r="H208" s="46">
        <f t="shared" si="43"/>
        <v>20</v>
      </c>
      <c r="I208" s="63">
        <v>1</v>
      </c>
      <c r="J208" s="63">
        <v>6</v>
      </c>
      <c r="K208" s="63">
        <v>3</v>
      </c>
      <c r="L208" s="60">
        <f t="shared" si="44"/>
        <v>10</v>
      </c>
      <c r="M208" s="63">
        <v>21</v>
      </c>
      <c r="N208" s="63">
        <v>19</v>
      </c>
      <c r="O208" s="63">
        <v>10</v>
      </c>
      <c r="P208" s="50">
        <f t="shared" si="47"/>
        <v>50</v>
      </c>
      <c r="Q208" s="63">
        <v>15</v>
      </c>
      <c r="R208" s="63">
        <v>16</v>
      </c>
      <c r="S208" s="63">
        <v>25</v>
      </c>
      <c r="T208" s="64">
        <f t="shared" si="45"/>
        <v>56</v>
      </c>
      <c r="U208" s="53">
        <f t="shared" si="46"/>
        <v>136</v>
      </c>
    </row>
    <row r="209" spans="1:21" ht="27" customHeight="1">
      <c r="A209" s="148" t="s">
        <v>85</v>
      </c>
      <c r="B209" s="150" t="s">
        <v>87</v>
      </c>
      <c r="C209" s="150" t="s">
        <v>88</v>
      </c>
      <c r="D209" s="29" t="s">
        <v>17</v>
      </c>
      <c r="E209" s="63">
        <v>5</v>
      </c>
      <c r="F209" s="63">
        <v>5</v>
      </c>
      <c r="G209" s="63">
        <v>10</v>
      </c>
      <c r="H209" s="46">
        <f t="shared" si="43"/>
        <v>20</v>
      </c>
      <c r="I209" s="63">
        <v>5</v>
      </c>
      <c r="J209" s="63">
        <v>5</v>
      </c>
      <c r="K209" s="63">
        <v>10</v>
      </c>
      <c r="L209" s="60">
        <f t="shared" si="44"/>
        <v>20</v>
      </c>
      <c r="M209" s="63">
        <v>5</v>
      </c>
      <c r="N209" s="63">
        <v>5</v>
      </c>
      <c r="O209" s="63">
        <v>10</v>
      </c>
      <c r="P209" s="47">
        <f t="shared" si="47"/>
        <v>20</v>
      </c>
      <c r="Q209" s="63">
        <v>10</v>
      </c>
      <c r="R209" s="63">
        <v>5</v>
      </c>
      <c r="S209" s="63">
        <v>5</v>
      </c>
      <c r="T209" s="64">
        <f t="shared" si="45"/>
        <v>20</v>
      </c>
      <c r="U209" s="53">
        <f t="shared" si="46"/>
        <v>80</v>
      </c>
    </row>
    <row r="210" spans="1:21" ht="27" customHeight="1">
      <c r="A210" s="149"/>
      <c r="B210" s="151"/>
      <c r="C210" s="151"/>
      <c r="D210" s="29" t="s">
        <v>18</v>
      </c>
      <c r="E210" s="63">
        <v>5</v>
      </c>
      <c r="F210" s="63">
        <v>22</v>
      </c>
      <c r="G210" s="63">
        <v>11</v>
      </c>
      <c r="H210" s="46">
        <f t="shared" si="43"/>
        <v>38</v>
      </c>
      <c r="I210" s="63">
        <v>5</v>
      </c>
      <c r="J210" s="63">
        <v>8</v>
      </c>
      <c r="K210" s="63">
        <v>0</v>
      </c>
      <c r="L210" s="60">
        <f t="shared" si="44"/>
        <v>13</v>
      </c>
      <c r="M210" s="63">
        <v>10</v>
      </c>
      <c r="N210" s="63">
        <v>14</v>
      </c>
      <c r="O210" s="63">
        <v>12</v>
      </c>
      <c r="P210" s="50">
        <f t="shared" si="47"/>
        <v>36</v>
      </c>
      <c r="Q210" s="63">
        <v>5</v>
      </c>
      <c r="R210" s="63">
        <v>17</v>
      </c>
      <c r="S210" s="63">
        <v>15</v>
      </c>
      <c r="T210" s="64">
        <f t="shared" si="45"/>
        <v>37</v>
      </c>
      <c r="U210" s="53">
        <f t="shared" si="46"/>
        <v>124</v>
      </c>
    </row>
    <row r="211" spans="1:21" ht="50.1" customHeight="1">
      <c r="A211" s="148" t="s">
        <v>85</v>
      </c>
      <c r="B211" s="150" t="s">
        <v>285</v>
      </c>
      <c r="C211" s="150" t="s">
        <v>286</v>
      </c>
      <c r="D211" s="29" t="s">
        <v>17</v>
      </c>
      <c r="E211" s="63">
        <v>89</v>
      </c>
      <c r="F211" s="63">
        <v>89</v>
      </c>
      <c r="G211" s="63">
        <v>89</v>
      </c>
      <c r="H211" s="46">
        <f t="shared" si="43"/>
        <v>267</v>
      </c>
      <c r="I211" s="63">
        <v>89</v>
      </c>
      <c r="J211" s="63">
        <v>89</v>
      </c>
      <c r="K211" s="63">
        <v>89</v>
      </c>
      <c r="L211" s="60">
        <f t="shared" si="44"/>
        <v>267</v>
      </c>
      <c r="M211" s="63">
        <v>89</v>
      </c>
      <c r="N211" s="63">
        <v>89</v>
      </c>
      <c r="O211" s="63">
        <v>88</v>
      </c>
      <c r="P211" s="50">
        <f t="shared" si="47"/>
        <v>266</v>
      </c>
      <c r="Q211" s="63">
        <v>0</v>
      </c>
      <c r="R211" s="63">
        <v>0</v>
      </c>
      <c r="S211" s="63">
        <v>0</v>
      </c>
      <c r="T211" s="64">
        <f t="shared" si="45"/>
        <v>0</v>
      </c>
      <c r="U211" s="53">
        <f t="shared" si="46"/>
        <v>800</v>
      </c>
    </row>
    <row r="212" spans="1:21" ht="50.1" customHeight="1">
      <c r="A212" s="149"/>
      <c r="B212" s="151"/>
      <c r="C212" s="151"/>
      <c r="D212" s="29" t="s">
        <v>18</v>
      </c>
      <c r="E212" s="63">
        <v>315</v>
      </c>
      <c r="F212" s="63">
        <v>480</v>
      </c>
      <c r="G212" s="63">
        <v>5</v>
      </c>
      <c r="H212" s="46">
        <f t="shared" si="43"/>
        <v>800</v>
      </c>
      <c r="I212" s="63">
        <v>1</v>
      </c>
      <c r="J212" s="63">
        <v>6</v>
      </c>
      <c r="K212" s="63">
        <v>12</v>
      </c>
      <c r="L212" s="60">
        <f t="shared" si="44"/>
        <v>19</v>
      </c>
      <c r="M212" s="63">
        <v>0</v>
      </c>
      <c r="N212" s="63">
        <v>0</v>
      </c>
      <c r="O212" s="63">
        <v>0</v>
      </c>
      <c r="P212" s="50">
        <f t="shared" si="47"/>
        <v>0</v>
      </c>
      <c r="Q212" s="63">
        <v>0</v>
      </c>
      <c r="R212" s="63">
        <v>0</v>
      </c>
      <c r="S212" s="63">
        <v>0</v>
      </c>
      <c r="T212" s="64">
        <f t="shared" si="45"/>
        <v>0</v>
      </c>
      <c r="U212" s="53">
        <f t="shared" si="46"/>
        <v>819</v>
      </c>
    </row>
    <row r="213" spans="1:21" ht="27" customHeight="1">
      <c r="A213" s="152" t="s">
        <v>108</v>
      </c>
      <c r="B213" s="153" t="s">
        <v>89</v>
      </c>
      <c r="C213" s="153" t="s">
        <v>90</v>
      </c>
      <c r="D213" s="29" t="s">
        <v>17</v>
      </c>
      <c r="E213" s="63">
        <v>130</v>
      </c>
      <c r="F213" s="63">
        <v>60</v>
      </c>
      <c r="G213" s="63">
        <v>60</v>
      </c>
      <c r="H213" s="46">
        <f t="shared" si="43"/>
        <v>250</v>
      </c>
      <c r="I213" s="63">
        <v>70</v>
      </c>
      <c r="J213" s="63">
        <v>90</v>
      </c>
      <c r="K213" s="63">
        <v>90</v>
      </c>
      <c r="L213" s="60">
        <f t="shared" si="44"/>
        <v>250</v>
      </c>
      <c r="M213" s="63">
        <v>70</v>
      </c>
      <c r="N213" s="63">
        <v>90</v>
      </c>
      <c r="O213" s="63">
        <v>90</v>
      </c>
      <c r="P213" s="50">
        <f t="shared" si="47"/>
        <v>250</v>
      </c>
      <c r="Q213" s="63">
        <v>90</v>
      </c>
      <c r="R213" s="63">
        <v>90</v>
      </c>
      <c r="S213" s="63">
        <v>70</v>
      </c>
      <c r="T213" s="64">
        <f t="shared" si="45"/>
        <v>250</v>
      </c>
      <c r="U213" s="53">
        <f t="shared" si="46"/>
        <v>1000</v>
      </c>
    </row>
    <row r="214" spans="1:21" ht="27" customHeight="1">
      <c r="A214" s="148"/>
      <c r="B214" s="150"/>
      <c r="C214" s="150"/>
      <c r="D214" s="31" t="s">
        <v>18</v>
      </c>
      <c r="E214" s="63">
        <v>137</v>
      </c>
      <c r="F214" s="63">
        <v>99</v>
      </c>
      <c r="G214" s="63">
        <v>102</v>
      </c>
      <c r="H214" s="46">
        <f t="shared" si="43"/>
        <v>338</v>
      </c>
      <c r="I214" s="63">
        <v>76</v>
      </c>
      <c r="J214" s="63">
        <v>120</v>
      </c>
      <c r="K214" s="63">
        <v>140</v>
      </c>
      <c r="L214" s="60">
        <f t="shared" si="44"/>
        <v>336</v>
      </c>
      <c r="M214" s="63">
        <v>162</v>
      </c>
      <c r="N214" s="63">
        <v>123</v>
      </c>
      <c r="O214" s="63">
        <v>106</v>
      </c>
      <c r="P214" s="50">
        <f t="shared" si="47"/>
        <v>391</v>
      </c>
      <c r="Q214" s="63">
        <v>92</v>
      </c>
      <c r="R214" s="63">
        <v>98</v>
      </c>
      <c r="S214" s="63">
        <v>70</v>
      </c>
      <c r="T214" s="64">
        <f t="shared" si="45"/>
        <v>260</v>
      </c>
      <c r="U214" s="53">
        <f t="shared" si="46"/>
        <v>1325</v>
      </c>
    </row>
    <row r="215" spans="1:21" ht="27" customHeight="1">
      <c r="A215" s="152" t="s">
        <v>108</v>
      </c>
      <c r="B215" s="153" t="s">
        <v>89</v>
      </c>
      <c r="C215" s="153" t="s">
        <v>91</v>
      </c>
      <c r="D215" s="29" t="s">
        <v>17</v>
      </c>
      <c r="E215" s="63">
        <v>50</v>
      </c>
      <c r="F215" s="63">
        <v>68</v>
      </c>
      <c r="G215" s="63">
        <v>69</v>
      </c>
      <c r="H215" s="46">
        <f t="shared" si="43"/>
        <v>187</v>
      </c>
      <c r="I215" s="63">
        <v>50</v>
      </c>
      <c r="J215" s="63">
        <v>68</v>
      </c>
      <c r="K215" s="63">
        <v>69</v>
      </c>
      <c r="L215" s="60">
        <f t="shared" si="44"/>
        <v>187</v>
      </c>
      <c r="M215" s="63">
        <v>50</v>
      </c>
      <c r="N215" s="63">
        <v>70</v>
      </c>
      <c r="O215" s="63">
        <v>69</v>
      </c>
      <c r="P215" s="50">
        <f t="shared" si="47"/>
        <v>189</v>
      </c>
      <c r="Q215" s="63">
        <v>68</v>
      </c>
      <c r="R215" s="63">
        <v>69</v>
      </c>
      <c r="S215" s="63">
        <v>50</v>
      </c>
      <c r="T215" s="64">
        <f t="shared" si="45"/>
        <v>187</v>
      </c>
      <c r="U215" s="53">
        <f t="shared" si="46"/>
        <v>750</v>
      </c>
    </row>
    <row r="216" spans="1:21" ht="27" customHeight="1">
      <c r="A216" s="148"/>
      <c r="B216" s="150"/>
      <c r="C216" s="150"/>
      <c r="D216" s="31" t="s">
        <v>18</v>
      </c>
      <c r="E216" s="63">
        <v>53</v>
      </c>
      <c r="F216" s="63">
        <v>56</v>
      </c>
      <c r="G216" s="63">
        <v>96</v>
      </c>
      <c r="H216" s="46">
        <f t="shared" si="43"/>
        <v>205</v>
      </c>
      <c r="I216" s="63">
        <v>47</v>
      </c>
      <c r="J216" s="63">
        <v>74</v>
      </c>
      <c r="K216" s="63">
        <v>85</v>
      </c>
      <c r="L216" s="60">
        <f t="shared" si="44"/>
        <v>206</v>
      </c>
      <c r="M216" s="63">
        <v>64</v>
      </c>
      <c r="N216" s="63">
        <v>64</v>
      </c>
      <c r="O216" s="63">
        <v>45</v>
      </c>
      <c r="P216" s="50">
        <f t="shared" si="47"/>
        <v>173</v>
      </c>
      <c r="Q216" s="63">
        <v>73</v>
      </c>
      <c r="R216" s="63">
        <v>69</v>
      </c>
      <c r="S216" s="63">
        <v>30</v>
      </c>
      <c r="T216" s="64">
        <f t="shared" si="45"/>
        <v>172</v>
      </c>
      <c r="U216" s="53">
        <f t="shared" si="46"/>
        <v>756</v>
      </c>
    </row>
    <row r="217" spans="1:21" s="6" customFormat="1" ht="27" customHeight="1">
      <c r="A217" s="167" t="s">
        <v>108</v>
      </c>
      <c r="B217" s="160" t="s">
        <v>89</v>
      </c>
      <c r="C217" s="160" t="s">
        <v>96</v>
      </c>
      <c r="D217" s="30" t="s">
        <v>17</v>
      </c>
      <c r="E217" s="63">
        <v>120</v>
      </c>
      <c r="F217" s="63">
        <v>97</v>
      </c>
      <c r="G217" s="63">
        <v>95</v>
      </c>
      <c r="H217" s="46">
        <f t="shared" si="43"/>
        <v>312</v>
      </c>
      <c r="I217" s="63">
        <v>80</v>
      </c>
      <c r="J217" s="63">
        <v>117</v>
      </c>
      <c r="K217" s="63">
        <v>115</v>
      </c>
      <c r="L217" s="60">
        <f t="shared" si="44"/>
        <v>312</v>
      </c>
      <c r="M217" s="63">
        <v>80</v>
      </c>
      <c r="N217" s="63">
        <v>117</v>
      </c>
      <c r="O217" s="63">
        <v>117</v>
      </c>
      <c r="P217" s="50">
        <f t="shared" si="47"/>
        <v>314</v>
      </c>
      <c r="Q217" s="63">
        <v>117</v>
      </c>
      <c r="R217" s="63">
        <v>115</v>
      </c>
      <c r="S217" s="63">
        <v>80</v>
      </c>
      <c r="T217" s="64">
        <f t="shared" si="45"/>
        <v>312</v>
      </c>
      <c r="U217" s="53">
        <f t="shared" si="46"/>
        <v>1250</v>
      </c>
    </row>
    <row r="218" spans="1:21" s="6" customFormat="1" ht="27" customHeight="1">
      <c r="A218" s="158"/>
      <c r="B218" s="161"/>
      <c r="C218" s="161"/>
      <c r="D218" s="32" t="s">
        <v>18</v>
      </c>
      <c r="E218" s="63">
        <v>121</v>
      </c>
      <c r="F218" s="63">
        <v>104</v>
      </c>
      <c r="G218" s="63">
        <v>179</v>
      </c>
      <c r="H218" s="46">
        <f t="shared" si="43"/>
        <v>404</v>
      </c>
      <c r="I218" s="63">
        <v>24</v>
      </c>
      <c r="J218" s="63">
        <v>119</v>
      </c>
      <c r="K218" s="63">
        <v>169</v>
      </c>
      <c r="L218" s="60">
        <f t="shared" si="44"/>
        <v>312</v>
      </c>
      <c r="M218" s="63">
        <v>189</v>
      </c>
      <c r="N218" s="63">
        <v>92</v>
      </c>
      <c r="O218" s="63">
        <v>78</v>
      </c>
      <c r="P218" s="50">
        <f t="shared" si="47"/>
        <v>359</v>
      </c>
      <c r="Q218" s="63">
        <v>78</v>
      </c>
      <c r="R218" s="63">
        <v>123</v>
      </c>
      <c r="S218" s="63">
        <v>80</v>
      </c>
      <c r="T218" s="64">
        <f t="shared" si="45"/>
        <v>281</v>
      </c>
      <c r="U218" s="53">
        <f t="shared" si="46"/>
        <v>1356</v>
      </c>
    </row>
    <row r="219" spans="1:21" ht="27" customHeight="1">
      <c r="A219" s="152" t="s">
        <v>108</v>
      </c>
      <c r="B219" s="153" t="s">
        <v>89</v>
      </c>
      <c r="C219" s="153" t="s">
        <v>233</v>
      </c>
      <c r="D219" s="29" t="s">
        <v>17</v>
      </c>
      <c r="E219" s="63">
        <v>70</v>
      </c>
      <c r="F219" s="63">
        <v>58</v>
      </c>
      <c r="G219" s="63">
        <v>59</v>
      </c>
      <c r="H219" s="46">
        <f t="shared" si="43"/>
        <v>187</v>
      </c>
      <c r="I219" s="63">
        <v>50</v>
      </c>
      <c r="J219" s="63">
        <v>69</v>
      </c>
      <c r="K219" s="63">
        <v>69</v>
      </c>
      <c r="L219" s="60">
        <f t="shared" si="44"/>
        <v>188</v>
      </c>
      <c r="M219" s="63">
        <v>50</v>
      </c>
      <c r="N219" s="63">
        <v>69</v>
      </c>
      <c r="O219" s="63">
        <v>69</v>
      </c>
      <c r="P219" s="50">
        <f t="shared" si="47"/>
        <v>188</v>
      </c>
      <c r="Q219" s="63">
        <v>69</v>
      </c>
      <c r="R219" s="63">
        <v>68</v>
      </c>
      <c r="S219" s="63">
        <v>50</v>
      </c>
      <c r="T219" s="64">
        <f t="shared" si="45"/>
        <v>187</v>
      </c>
      <c r="U219" s="53">
        <f t="shared" si="46"/>
        <v>750</v>
      </c>
    </row>
    <row r="220" spans="1:21" ht="27" customHeight="1">
      <c r="A220" s="148"/>
      <c r="B220" s="150"/>
      <c r="C220" s="150"/>
      <c r="D220" s="31" t="s">
        <v>18</v>
      </c>
      <c r="E220" s="63">
        <v>76</v>
      </c>
      <c r="F220" s="63">
        <v>60</v>
      </c>
      <c r="G220" s="63">
        <v>112</v>
      </c>
      <c r="H220" s="46">
        <f t="shared" si="43"/>
        <v>248</v>
      </c>
      <c r="I220" s="63">
        <v>92</v>
      </c>
      <c r="J220" s="63">
        <v>123</v>
      </c>
      <c r="K220" s="63">
        <v>123</v>
      </c>
      <c r="L220" s="60">
        <f t="shared" si="44"/>
        <v>338</v>
      </c>
      <c r="M220" s="63">
        <v>54</v>
      </c>
      <c r="N220" s="63">
        <v>53</v>
      </c>
      <c r="O220" s="63">
        <v>86</v>
      </c>
      <c r="P220" s="50">
        <f t="shared" si="47"/>
        <v>193</v>
      </c>
      <c r="Q220" s="63">
        <v>75</v>
      </c>
      <c r="R220" s="63">
        <v>94</v>
      </c>
      <c r="S220" s="63">
        <v>44</v>
      </c>
      <c r="T220" s="64">
        <f t="shared" si="45"/>
        <v>213</v>
      </c>
      <c r="U220" s="53">
        <f t="shared" si="46"/>
        <v>992</v>
      </c>
    </row>
    <row r="221" spans="1:21" ht="27" customHeight="1">
      <c r="A221" s="152" t="s">
        <v>108</v>
      </c>
      <c r="B221" s="153" t="s">
        <v>89</v>
      </c>
      <c r="C221" s="153" t="s">
        <v>98</v>
      </c>
      <c r="D221" s="29" t="s">
        <v>17</v>
      </c>
      <c r="E221" s="63">
        <v>175</v>
      </c>
      <c r="F221" s="63">
        <v>100</v>
      </c>
      <c r="G221" s="63">
        <v>100</v>
      </c>
      <c r="H221" s="46">
        <f t="shared" si="43"/>
        <v>375</v>
      </c>
      <c r="I221" s="63">
        <v>125</v>
      </c>
      <c r="J221" s="63">
        <v>125</v>
      </c>
      <c r="K221" s="63">
        <v>125</v>
      </c>
      <c r="L221" s="60">
        <f t="shared" si="44"/>
        <v>375</v>
      </c>
      <c r="M221" s="63">
        <v>125</v>
      </c>
      <c r="N221" s="63">
        <v>125</v>
      </c>
      <c r="O221" s="63">
        <v>125</v>
      </c>
      <c r="P221" s="50">
        <f t="shared" si="47"/>
        <v>375</v>
      </c>
      <c r="Q221" s="63">
        <v>63</v>
      </c>
      <c r="R221" s="63">
        <v>62</v>
      </c>
      <c r="S221" s="63">
        <v>50</v>
      </c>
      <c r="T221" s="64">
        <f t="shared" si="45"/>
        <v>175</v>
      </c>
      <c r="U221" s="53">
        <f t="shared" si="46"/>
        <v>1300</v>
      </c>
    </row>
    <row r="222" spans="1:21" ht="27" customHeight="1">
      <c r="A222" s="148"/>
      <c r="B222" s="150"/>
      <c r="C222" s="150"/>
      <c r="D222" s="31" t="s">
        <v>18</v>
      </c>
      <c r="E222" s="63">
        <v>202</v>
      </c>
      <c r="F222" s="63">
        <v>167</v>
      </c>
      <c r="G222" s="63">
        <v>188</v>
      </c>
      <c r="H222" s="46">
        <f t="shared" si="43"/>
        <v>557</v>
      </c>
      <c r="I222" s="63">
        <v>158</v>
      </c>
      <c r="J222" s="63">
        <v>236</v>
      </c>
      <c r="K222" s="63">
        <v>175</v>
      </c>
      <c r="L222" s="60">
        <f t="shared" si="44"/>
        <v>569</v>
      </c>
      <c r="M222" s="63">
        <v>131</v>
      </c>
      <c r="N222" s="63">
        <v>146</v>
      </c>
      <c r="O222" s="63">
        <v>81</v>
      </c>
      <c r="P222" s="50">
        <f t="shared" si="47"/>
        <v>358</v>
      </c>
      <c r="Q222" s="63">
        <v>63</v>
      </c>
      <c r="R222" s="63">
        <v>129</v>
      </c>
      <c r="S222" s="63">
        <v>40</v>
      </c>
      <c r="T222" s="64">
        <f t="shared" si="45"/>
        <v>232</v>
      </c>
      <c r="U222" s="53">
        <f t="shared" si="46"/>
        <v>1716</v>
      </c>
    </row>
    <row r="223" spans="1:21" ht="27" customHeight="1">
      <c r="A223" s="152" t="s">
        <v>108</v>
      </c>
      <c r="B223" s="153" t="s">
        <v>89</v>
      </c>
      <c r="C223" s="153" t="s">
        <v>99</v>
      </c>
      <c r="D223" s="29" t="s">
        <v>17</v>
      </c>
      <c r="E223" s="63">
        <v>0</v>
      </c>
      <c r="F223" s="63">
        <v>0</v>
      </c>
      <c r="G223" s="63">
        <v>2</v>
      </c>
      <c r="H223" s="46">
        <f t="shared" si="43"/>
        <v>2</v>
      </c>
      <c r="I223" s="63">
        <v>0</v>
      </c>
      <c r="J223" s="63">
        <v>0</v>
      </c>
      <c r="K223" s="63">
        <v>2</v>
      </c>
      <c r="L223" s="60">
        <f t="shared" si="44"/>
        <v>2</v>
      </c>
      <c r="M223" s="63">
        <v>0</v>
      </c>
      <c r="N223" s="63">
        <v>0</v>
      </c>
      <c r="O223" s="63">
        <v>1</v>
      </c>
      <c r="P223" s="50">
        <f t="shared" si="47"/>
        <v>1</v>
      </c>
      <c r="Q223" s="63">
        <v>0</v>
      </c>
      <c r="R223" s="63">
        <v>0</v>
      </c>
      <c r="S223" s="63">
        <v>1</v>
      </c>
      <c r="T223" s="64">
        <f t="shared" si="45"/>
        <v>1</v>
      </c>
      <c r="U223" s="53">
        <f t="shared" si="46"/>
        <v>6</v>
      </c>
    </row>
    <row r="224" spans="1:21" ht="27" customHeight="1">
      <c r="A224" s="148"/>
      <c r="B224" s="150"/>
      <c r="C224" s="150"/>
      <c r="D224" s="31" t="s">
        <v>18</v>
      </c>
      <c r="E224" s="63">
        <v>0</v>
      </c>
      <c r="F224" s="63">
        <v>0</v>
      </c>
      <c r="G224" s="63">
        <v>4</v>
      </c>
      <c r="H224" s="46">
        <f t="shared" si="43"/>
        <v>4</v>
      </c>
      <c r="I224" s="63">
        <v>0</v>
      </c>
      <c r="J224" s="63">
        <v>0</v>
      </c>
      <c r="K224" s="63">
        <v>0</v>
      </c>
      <c r="L224" s="60">
        <f t="shared" si="44"/>
        <v>0</v>
      </c>
      <c r="M224" s="63">
        <v>1</v>
      </c>
      <c r="N224" s="63">
        <v>1</v>
      </c>
      <c r="O224" s="63">
        <v>0</v>
      </c>
      <c r="P224" s="50">
        <f t="shared" si="47"/>
        <v>2</v>
      </c>
      <c r="Q224" s="63">
        <v>0</v>
      </c>
      <c r="R224" s="63">
        <v>1</v>
      </c>
      <c r="S224" s="63">
        <v>0</v>
      </c>
      <c r="T224" s="64">
        <f t="shared" si="45"/>
        <v>1</v>
      </c>
      <c r="U224" s="53">
        <f t="shared" si="46"/>
        <v>7</v>
      </c>
    </row>
    <row r="225" spans="1:21" ht="27" customHeight="1">
      <c r="A225" s="152" t="s">
        <v>108</v>
      </c>
      <c r="B225" s="153" t="s">
        <v>89</v>
      </c>
      <c r="C225" s="153" t="s">
        <v>22</v>
      </c>
      <c r="D225" s="29" t="s">
        <v>17</v>
      </c>
      <c r="E225" s="63">
        <v>0</v>
      </c>
      <c r="F225" s="63">
        <v>0</v>
      </c>
      <c r="G225" s="63">
        <v>150</v>
      </c>
      <c r="H225" s="46">
        <f t="shared" si="43"/>
        <v>150</v>
      </c>
      <c r="I225" s="63">
        <v>0</v>
      </c>
      <c r="J225" s="63">
        <v>0</v>
      </c>
      <c r="K225" s="63">
        <v>150</v>
      </c>
      <c r="L225" s="60">
        <f t="shared" si="44"/>
        <v>150</v>
      </c>
      <c r="M225" s="63">
        <v>0</v>
      </c>
      <c r="N225" s="63">
        <v>0</v>
      </c>
      <c r="O225" s="63">
        <v>150</v>
      </c>
      <c r="P225" s="50">
        <f t="shared" si="47"/>
        <v>150</v>
      </c>
      <c r="Q225" s="63">
        <v>0</v>
      </c>
      <c r="R225" s="63">
        <v>0</v>
      </c>
      <c r="S225" s="63">
        <v>150</v>
      </c>
      <c r="T225" s="64">
        <f t="shared" si="45"/>
        <v>150</v>
      </c>
      <c r="U225" s="53">
        <f t="shared" si="46"/>
        <v>600</v>
      </c>
    </row>
    <row r="226" spans="1:21" ht="27" customHeight="1">
      <c r="A226" s="148"/>
      <c r="B226" s="150"/>
      <c r="C226" s="150"/>
      <c r="D226" s="31" t="s">
        <v>18</v>
      </c>
      <c r="E226" s="63">
        <v>0</v>
      </c>
      <c r="F226" s="63">
        <v>0</v>
      </c>
      <c r="G226" s="63">
        <v>131</v>
      </c>
      <c r="H226" s="46">
        <f t="shared" si="43"/>
        <v>131</v>
      </c>
      <c r="I226" s="63">
        <v>0</v>
      </c>
      <c r="J226" s="63">
        <v>0</v>
      </c>
      <c r="K226" s="63">
        <v>0</v>
      </c>
      <c r="L226" s="60">
        <f t="shared" si="44"/>
        <v>0</v>
      </c>
      <c r="M226" s="63">
        <v>33</v>
      </c>
      <c r="N226" s="63">
        <v>24</v>
      </c>
      <c r="O226" s="63">
        <v>0</v>
      </c>
      <c r="P226" s="50">
        <f t="shared" si="47"/>
        <v>57</v>
      </c>
      <c r="Q226" s="63">
        <v>0</v>
      </c>
      <c r="R226" s="63">
        <v>19</v>
      </c>
      <c r="S226" s="63">
        <v>0</v>
      </c>
      <c r="T226" s="64">
        <f t="shared" si="45"/>
        <v>19</v>
      </c>
      <c r="U226" s="53">
        <f t="shared" si="46"/>
        <v>207</v>
      </c>
    </row>
    <row r="227" spans="1:21" ht="27" customHeight="1">
      <c r="A227" s="152" t="s">
        <v>108</v>
      </c>
      <c r="B227" s="153" t="s">
        <v>92</v>
      </c>
      <c r="C227" s="153" t="s">
        <v>93</v>
      </c>
      <c r="D227" s="29" t="s">
        <v>17</v>
      </c>
      <c r="E227" s="63">
        <v>1000</v>
      </c>
      <c r="F227" s="63">
        <v>360</v>
      </c>
      <c r="G227" s="63">
        <v>356</v>
      </c>
      <c r="H227" s="46">
        <f t="shared" si="43"/>
        <v>1716</v>
      </c>
      <c r="I227" s="63">
        <v>557</v>
      </c>
      <c r="J227" s="63">
        <v>560</v>
      </c>
      <c r="K227" s="63">
        <v>600</v>
      </c>
      <c r="L227" s="60">
        <f t="shared" si="44"/>
        <v>1717</v>
      </c>
      <c r="M227" s="63">
        <v>557</v>
      </c>
      <c r="N227" s="63">
        <v>560</v>
      </c>
      <c r="O227" s="63">
        <v>600</v>
      </c>
      <c r="P227" s="50">
        <f t="shared" si="47"/>
        <v>1717</v>
      </c>
      <c r="Q227" s="63">
        <v>560</v>
      </c>
      <c r="R227" s="63">
        <v>600</v>
      </c>
      <c r="S227" s="63">
        <v>557</v>
      </c>
      <c r="T227" s="64">
        <f t="shared" si="45"/>
        <v>1717</v>
      </c>
      <c r="U227" s="53">
        <f t="shared" si="46"/>
        <v>6867</v>
      </c>
    </row>
    <row r="228" spans="1:21" ht="27" customHeight="1">
      <c r="A228" s="148"/>
      <c r="B228" s="150"/>
      <c r="C228" s="150"/>
      <c r="D228" s="31" t="s">
        <v>18</v>
      </c>
      <c r="E228" s="63">
        <v>1036</v>
      </c>
      <c r="F228" s="63">
        <v>522</v>
      </c>
      <c r="G228" s="63">
        <v>500</v>
      </c>
      <c r="H228" s="46">
        <f t="shared" si="43"/>
        <v>2058</v>
      </c>
      <c r="I228" s="63">
        <v>476</v>
      </c>
      <c r="J228" s="63">
        <v>482</v>
      </c>
      <c r="K228" s="63">
        <v>588</v>
      </c>
      <c r="L228" s="60">
        <f t="shared" si="44"/>
        <v>1546</v>
      </c>
      <c r="M228" s="63">
        <v>671</v>
      </c>
      <c r="N228" s="63">
        <v>670</v>
      </c>
      <c r="O228" s="63">
        <v>477</v>
      </c>
      <c r="P228" s="50">
        <f t="shared" si="47"/>
        <v>1818</v>
      </c>
      <c r="Q228" s="63">
        <v>429</v>
      </c>
      <c r="R228" s="63">
        <v>636</v>
      </c>
      <c r="S228" s="63">
        <v>615</v>
      </c>
      <c r="T228" s="64">
        <f t="shared" si="45"/>
        <v>1680</v>
      </c>
      <c r="U228" s="53">
        <f t="shared" si="46"/>
        <v>7102</v>
      </c>
    </row>
    <row r="229" spans="1:21" ht="27" customHeight="1">
      <c r="A229" s="152" t="s">
        <v>108</v>
      </c>
      <c r="B229" s="153" t="s">
        <v>94</v>
      </c>
      <c r="C229" s="153" t="s">
        <v>93</v>
      </c>
      <c r="D229" s="29" t="s">
        <v>17</v>
      </c>
      <c r="E229" s="63">
        <v>1900</v>
      </c>
      <c r="F229" s="63">
        <v>1040</v>
      </c>
      <c r="G229" s="63">
        <v>1460</v>
      </c>
      <c r="H229" s="46">
        <f t="shared" si="43"/>
        <v>4400</v>
      </c>
      <c r="I229" s="63">
        <v>1460</v>
      </c>
      <c r="J229" s="63">
        <v>1460</v>
      </c>
      <c r="K229" s="63">
        <v>1480</v>
      </c>
      <c r="L229" s="60">
        <f t="shared" si="44"/>
        <v>4400</v>
      </c>
      <c r="M229" s="63">
        <v>1460</v>
      </c>
      <c r="N229" s="63">
        <v>1460</v>
      </c>
      <c r="O229" s="63">
        <v>1480</v>
      </c>
      <c r="P229" s="50">
        <f t="shared" si="47"/>
        <v>4400</v>
      </c>
      <c r="Q229" s="63">
        <v>1460</v>
      </c>
      <c r="R229" s="63">
        <v>1460</v>
      </c>
      <c r="S229" s="63">
        <v>1480</v>
      </c>
      <c r="T229" s="64">
        <f t="shared" si="45"/>
        <v>4400</v>
      </c>
      <c r="U229" s="53">
        <f t="shared" si="46"/>
        <v>17600</v>
      </c>
    </row>
    <row r="230" spans="1:21" ht="27" customHeight="1">
      <c r="A230" s="148"/>
      <c r="B230" s="153"/>
      <c r="C230" s="153"/>
      <c r="D230" s="29" t="s">
        <v>18</v>
      </c>
      <c r="E230" s="63">
        <v>1943</v>
      </c>
      <c r="F230" s="63">
        <v>746</v>
      </c>
      <c r="G230" s="63">
        <v>483</v>
      </c>
      <c r="H230" s="46">
        <f t="shared" si="43"/>
        <v>3172</v>
      </c>
      <c r="I230" s="63">
        <v>906</v>
      </c>
      <c r="J230" s="63">
        <v>1214</v>
      </c>
      <c r="K230" s="63">
        <v>970</v>
      </c>
      <c r="L230" s="60">
        <f t="shared" si="44"/>
        <v>3090</v>
      </c>
      <c r="M230" s="63">
        <v>1368</v>
      </c>
      <c r="N230" s="63">
        <v>1423</v>
      </c>
      <c r="O230" s="63">
        <v>1262</v>
      </c>
      <c r="P230" s="50">
        <f t="shared" si="47"/>
        <v>4053</v>
      </c>
      <c r="Q230" s="63">
        <v>1408</v>
      </c>
      <c r="R230" s="63">
        <v>1628</v>
      </c>
      <c r="S230" s="63">
        <v>1250</v>
      </c>
      <c r="T230" s="64">
        <f t="shared" si="45"/>
        <v>4286</v>
      </c>
      <c r="U230" s="53">
        <f t="shared" si="46"/>
        <v>14601</v>
      </c>
    </row>
    <row r="231" spans="1:21" ht="27" customHeight="1">
      <c r="A231" s="152" t="s">
        <v>108</v>
      </c>
      <c r="B231" s="153" t="s">
        <v>95</v>
      </c>
      <c r="C231" s="153" t="s">
        <v>93</v>
      </c>
      <c r="D231" s="29" t="s">
        <v>17</v>
      </c>
      <c r="E231" s="63">
        <v>690</v>
      </c>
      <c r="F231" s="63">
        <v>200</v>
      </c>
      <c r="G231" s="63">
        <v>357</v>
      </c>
      <c r="H231" s="46">
        <f t="shared" si="43"/>
        <v>1247</v>
      </c>
      <c r="I231" s="63">
        <v>397</v>
      </c>
      <c r="J231" s="63">
        <v>400</v>
      </c>
      <c r="K231" s="63">
        <v>450</v>
      </c>
      <c r="L231" s="60">
        <f t="shared" si="44"/>
        <v>1247</v>
      </c>
      <c r="M231" s="63">
        <v>398</v>
      </c>
      <c r="N231" s="63">
        <v>400</v>
      </c>
      <c r="O231" s="63">
        <v>450</v>
      </c>
      <c r="P231" s="50">
        <f t="shared" si="47"/>
        <v>1248</v>
      </c>
      <c r="Q231" s="63">
        <v>400</v>
      </c>
      <c r="R231" s="63">
        <v>450</v>
      </c>
      <c r="S231" s="63">
        <v>398</v>
      </c>
      <c r="T231" s="64">
        <f t="shared" si="45"/>
        <v>1248</v>
      </c>
      <c r="U231" s="53">
        <f t="shared" si="46"/>
        <v>4990</v>
      </c>
    </row>
    <row r="232" spans="1:21" ht="27" customHeight="1">
      <c r="A232" s="148"/>
      <c r="B232" s="150"/>
      <c r="C232" s="150"/>
      <c r="D232" s="31" t="s">
        <v>18</v>
      </c>
      <c r="E232" s="63">
        <v>697</v>
      </c>
      <c r="F232" s="63">
        <v>318</v>
      </c>
      <c r="G232" s="63">
        <v>293</v>
      </c>
      <c r="H232" s="46">
        <f t="shared" si="43"/>
        <v>1308</v>
      </c>
      <c r="I232" s="63">
        <v>420</v>
      </c>
      <c r="J232" s="63">
        <v>419</v>
      </c>
      <c r="K232" s="63">
        <v>285</v>
      </c>
      <c r="L232" s="60">
        <f t="shared" si="44"/>
        <v>1124</v>
      </c>
      <c r="M232" s="63">
        <v>305</v>
      </c>
      <c r="N232" s="63">
        <v>262</v>
      </c>
      <c r="O232" s="63">
        <v>364</v>
      </c>
      <c r="P232" s="50">
        <f t="shared" si="47"/>
        <v>931</v>
      </c>
      <c r="Q232" s="63">
        <v>448</v>
      </c>
      <c r="R232" s="63">
        <v>650</v>
      </c>
      <c r="S232" s="63">
        <v>522</v>
      </c>
      <c r="T232" s="64">
        <f t="shared" si="45"/>
        <v>1620</v>
      </c>
      <c r="U232" s="53">
        <f t="shared" si="46"/>
        <v>4983</v>
      </c>
    </row>
    <row r="233" spans="1:21" ht="27" customHeight="1">
      <c r="A233" s="152" t="s">
        <v>108</v>
      </c>
      <c r="B233" s="153" t="s">
        <v>97</v>
      </c>
      <c r="C233" s="153" t="s">
        <v>93</v>
      </c>
      <c r="D233" s="29" t="s">
        <v>17</v>
      </c>
      <c r="E233" s="63">
        <v>890</v>
      </c>
      <c r="F233" s="63">
        <v>217</v>
      </c>
      <c r="G233" s="63">
        <v>200</v>
      </c>
      <c r="H233" s="46">
        <f t="shared" si="43"/>
        <v>1307</v>
      </c>
      <c r="I233" s="63">
        <v>400</v>
      </c>
      <c r="J233" s="63">
        <v>450</v>
      </c>
      <c r="K233" s="63">
        <v>457</v>
      </c>
      <c r="L233" s="60">
        <f t="shared" si="44"/>
        <v>1307</v>
      </c>
      <c r="M233" s="63">
        <v>400</v>
      </c>
      <c r="N233" s="63">
        <v>450</v>
      </c>
      <c r="O233" s="63">
        <v>457</v>
      </c>
      <c r="P233" s="50">
        <f t="shared" si="47"/>
        <v>1307</v>
      </c>
      <c r="Q233" s="63">
        <v>400</v>
      </c>
      <c r="R233" s="63">
        <v>450</v>
      </c>
      <c r="S233" s="63">
        <v>458</v>
      </c>
      <c r="T233" s="64">
        <f t="shared" si="45"/>
        <v>1308</v>
      </c>
      <c r="U233" s="53">
        <f t="shared" si="46"/>
        <v>5229</v>
      </c>
    </row>
    <row r="234" spans="1:21" ht="27" customHeight="1">
      <c r="A234" s="148"/>
      <c r="B234" s="150"/>
      <c r="C234" s="150"/>
      <c r="D234" s="31" t="s">
        <v>18</v>
      </c>
      <c r="E234" s="63">
        <v>895</v>
      </c>
      <c r="F234" s="63">
        <v>321</v>
      </c>
      <c r="G234" s="63">
        <v>359</v>
      </c>
      <c r="H234" s="46">
        <f t="shared" si="43"/>
        <v>1575</v>
      </c>
      <c r="I234" s="63">
        <v>403</v>
      </c>
      <c r="J234" s="63">
        <v>502</v>
      </c>
      <c r="K234" s="63">
        <v>435</v>
      </c>
      <c r="L234" s="60">
        <f t="shared" si="44"/>
        <v>1340</v>
      </c>
      <c r="M234" s="63">
        <v>566</v>
      </c>
      <c r="N234" s="63">
        <v>517</v>
      </c>
      <c r="O234" s="63">
        <v>533</v>
      </c>
      <c r="P234" s="50">
        <f t="shared" si="47"/>
        <v>1616</v>
      </c>
      <c r="Q234" s="63">
        <v>572</v>
      </c>
      <c r="R234" s="63">
        <v>807</v>
      </c>
      <c r="S234" s="63">
        <v>460</v>
      </c>
      <c r="T234" s="64">
        <f t="shared" si="45"/>
        <v>1839</v>
      </c>
      <c r="U234" s="53">
        <f t="shared" si="46"/>
        <v>6370</v>
      </c>
    </row>
    <row r="235" spans="1:21" ht="27" customHeight="1">
      <c r="A235" s="152" t="s">
        <v>108</v>
      </c>
      <c r="B235" s="153" t="s">
        <v>305</v>
      </c>
      <c r="C235" s="153" t="s">
        <v>234</v>
      </c>
      <c r="D235" s="29" t="s">
        <v>17</v>
      </c>
      <c r="E235" s="63">
        <v>0</v>
      </c>
      <c r="F235" s="63">
        <v>0</v>
      </c>
      <c r="G235" s="63">
        <v>50</v>
      </c>
      <c r="H235" s="46">
        <f t="shared" si="43"/>
        <v>50</v>
      </c>
      <c r="I235" s="63">
        <v>0</v>
      </c>
      <c r="J235" s="63">
        <v>0</v>
      </c>
      <c r="K235" s="63">
        <v>0</v>
      </c>
      <c r="L235" s="60">
        <f t="shared" si="44"/>
        <v>0</v>
      </c>
      <c r="M235" s="63">
        <v>0</v>
      </c>
      <c r="N235" s="63">
        <v>0</v>
      </c>
      <c r="O235" s="63">
        <v>100</v>
      </c>
      <c r="P235" s="50">
        <f t="shared" si="47"/>
        <v>100</v>
      </c>
      <c r="Q235" s="63">
        <v>0</v>
      </c>
      <c r="R235" s="63">
        <v>0</v>
      </c>
      <c r="S235" s="63">
        <v>0</v>
      </c>
      <c r="T235" s="64">
        <f t="shared" si="45"/>
        <v>0</v>
      </c>
      <c r="U235" s="53">
        <f t="shared" si="46"/>
        <v>150</v>
      </c>
    </row>
    <row r="236" spans="1:21" ht="28.5">
      <c r="A236" s="148"/>
      <c r="B236" s="150"/>
      <c r="C236" s="150"/>
      <c r="D236" s="31" t="s">
        <v>18</v>
      </c>
      <c r="E236" s="63">
        <v>0</v>
      </c>
      <c r="F236" s="63">
        <v>0</v>
      </c>
      <c r="G236" s="63">
        <v>0</v>
      </c>
      <c r="H236" s="46">
        <f t="shared" si="43"/>
        <v>0</v>
      </c>
      <c r="I236" s="63">
        <v>0</v>
      </c>
      <c r="J236" s="63">
        <v>129</v>
      </c>
      <c r="K236" s="63">
        <v>53</v>
      </c>
      <c r="L236" s="60">
        <f t="shared" si="44"/>
        <v>182</v>
      </c>
      <c r="M236" s="63">
        <v>0</v>
      </c>
      <c r="N236" s="63">
        <v>68</v>
      </c>
      <c r="O236" s="63">
        <v>0</v>
      </c>
      <c r="P236" s="50">
        <f t="shared" si="47"/>
        <v>68</v>
      </c>
      <c r="Q236" s="63">
        <v>0</v>
      </c>
      <c r="R236" s="63">
        <v>0</v>
      </c>
      <c r="S236" s="63">
        <v>0</v>
      </c>
      <c r="T236" s="64">
        <f t="shared" si="45"/>
        <v>0</v>
      </c>
      <c r="U236" s="53">
        <f t="shared" si="46"/>
        <v>250</v>
      </c>
    </row>
    <row r="237" spans="1:21" ht="27" customHeight="1">
      <c r="A237" s="152" t="s">
        <v>108</v>
      </c>
      <c r="B237" s="153" t="s">
        <v>305</v>
      </c>
      <c r="C237" s="153" t="s">
        <v>303</v>
      </c>
      <c r="D237" s="29" t="s">
        <v>17</v>
      </c>
      <c r="E237" s="63">
        <v>0</v>
      </c>
      <c r="F237" s="63">
        <v>0</v>
      </c>
      <c r="G237" s="63">
        <v>0</v>
      </c>
      <c r="H237" s="46">
        <f t="shared" ref="H237:H238" si="48">SUM(E237:G237)</f>
        <v>0</v>
      </c>
      <c r="I237" s="63">
        <v>0</v>
      </c>
      <c r="J237" s="63">
        <v>0</v>
      </c>
      <c r="K237" s="63">
        <v>0</v>
      </c>
      <c r="L237" s="60">
        <f t="shared" ref="L237:L238" si="49">SUM(I237:K237)</f>
        <v>0</v>
      </c>
      <c r="M237" s="63">
        <v>100</v>
      </c>
      <c r="N237" s="63">
        <v>100</v>
      </c>
      <c r="O237" s="63">
        <v>108</v>
      </c>
      <c r="P237" s="50">
        <f t="shared" ref="P237:P238" si="50">SUM(M237:O237)</f>
        <v>308</v>
      </c>
      <c r="Q237" s="63">
        <v>20</v>
      </c>
      <c r="R237" s="63">
        <v>20</v>
      </c>
      <c r="S237" s="63">
        <v>28</v>
      </c>
      <c r="T237" s="64">
        <f t="shared" ref="T237:T238" si="51">S237+R237+Q237</f>
        <v>68</v>
      </c>
      <c r="U237" s="53">
        <f t="shared" ref="U237:U238" si="52">H237+L237+P237+T237</f>
        <v>376</v>
      </c>
    </row>
    <row r="238" spans="1:21" ht="27" customHeight="1">
      <c r="A238" s="148"/>
      <c r="B238" s="150"/>
      <c r="C238" s="150"/>
      <c r="D238" s="31" t="s">
        <v>18</v>
      </c>
      <c r="E238" s="63">
        <v>0</v>
      </c>
      <c r="F238" s="63">
        <v>0</v>
      </c>
      <c r="G238" s="63">
        <v>0</v>
      </c>
      <c r="H238" s="46">
        <f t="shared" si="48"/>
        <v>0</v>
      </c>
      <c r="I238" s="63">
        <v>308</v>
      </c>
      <c r="J238" s="63">
        <v>0</v>
      </c>
      <c r="K238" s="63">
        <v>0</v>
      </c>
      <c r="L238" s="60">
        <f t="shared" si="49"/>
        <v>308</v>
      </c>
      <c r="M238" s="63">
        <v>0</v>
      </c>
      <c r="N238" s="63">
        <v>0</v>
      </c>
      <c r="O238" s="63">
        <v>0</v>
      </c>
      <c r="P238" s="50">
        <f t="shared" si="50"/>
        <v>0</v>
      </c>
      <c r="Q238" s="63">
        <v>26</v>
      </c>
      <c r="R238" s="63">
        <v>0</v>
      </c>
      <c r="S238" s="63">
        <v>0</v>
      </c>
      <c r="T238" s="64">
        <f t="shared" si="51"/>
        <v>26</v>
      </c>
      <c r="U238" s="53">
        <f t="shared" si="52"/>
        <v>334</v>
      </c>
    </row>
    <row r="239" spans="1:21" ht="27" customHeight="1">
      <c r="A239" s="152" t="s">
        <v>108</v>
      </c>
      <c r="B239" s="153" t="s">
        <v>306</v>
      </c>
      <c r="C239" s="153" t="s">
        <v>100</v>
      </c>
      <c r="D239" s="29" t="s">
        <v>17</v>
      </c>
      <c r="E239" s="63">
        <v>0</v>
      </c>
      <c r="F239" s="63">
        <v>0</v>
      </c>
      <c r="G239" s="63">
        <v>0</v>
      </c>
      <c r="H239" s="46">
        <f t="shared" si="43"/>
        <v>0</v>
      </c>
      <c r="I239" s="63">
        <v>0</v>
      </c>
      <c r="J239" s="63">
        <v>0</v>
      </c>
      <c r="K239" s="63">
        <v>0</v>
      </c>
      <c r="L239" s="60">
        <f t="shared" si="44"/>
        <v>0</v>
      </c>
      <c r="M239" s="63">
        <v>0</v>
      </c>
      <c r="N239" s="63">
        <v>0</v>
      </c>
      <c r="O239" s="63">
        <v>75</v>
      </c>
      <c r="P239" s="50">
        <f t="shared" si="47"/>
        <v>75</v>
      </c>
      <c r="Q239" s="63">
        <v>75</v>
      </c>
      <c r="R239" s="63">
        <v>0</v>
      </c>
      <c r="S239" s="63">
        <v>0</v>
      </c>
      <c r="T239" s="64">
        <f t="shared" si="45"/>
        <v>75</v>
      </c>
      <c r="U239" s="53">
        <f t="shared" si="46"/>
        <v>150</v>
      </c>
    </row>
    <row r="240" spans="1:21" ht="27" customHeight="1">
      <c r="A240" s="148"/>
      <c r="B240" s="150"/>
      <c r="C240" s="150"/>
      <c r="D240" s="31" t="s">
        <v>18</v>
      </c>
      <c r="E240" s="63">
        <v>0</v>
      </c>
      <c r="F240" s="63">
        <v>0</v>
      </c>
      <c r="G240" s="63">
        <v>0</v>
      </c>
      <c r="H240" s="46">
        <f t="shared" si="43"/>
        <v>0</v>
      </c>
      <c r="I240" s="63">
        <v>0</v>
      </c>
      <c r="J240" s="63">
        <v>0</v>
      </c>
      <c r="K240" s="63">
        <v>0</v>
      </c>
      <c r="L240" s="60">
        <f t="shared" si="44"/>
        <v>0</v>
      </c>
      <c r="M240" s="63">
        <v>78</v>
      </c>
      <c r="N240" s="63">
        <v>0</v>
      </c>
      <c r="O240" s="63">
        <v>72</v>
      </c>
      <c r="P240" s="50">
        <f t="shared" si="47"/>
        <v>150</v>
      </c>
      <c r="Q240" s="63">
        <v>0</v>
      </c>
      <c r="R240" s="63">
        <v>2</v>
      </c>
      <c r="S240" s="63">
        <v>0</v>
      </c>
      <c r="T240" s="64">
        <f t="shared" si="45"/>
        <v>2</v>
      </c>
      <c r="U240" s="53">
        <f t="shared" si="46"/>
        <v>152</v>
      </c>
    </row>
    <row r="241" spans="1:21" s="24" customFormat="1" ht="27" customHeight="1">
      <c r="A241" s="152" t="s">
        <v>108</v>
      </c>
      <c r="B241" s="153" t="s">
        <v>89</v>
      </c>
      <c r="C241" s="156" t="s">
        <v>322</v>
      </c>
      <c r="D241" s="29" t="s">
        <v>17</v>
      </c>
      <c r="E241" s="63">
        <v>0</v>
      </c>
      <c r="F241" s="63">
        <v>0</v>
      </c>
      <c r="G241" s="63">
        <v>0</v>
      </c>
      <c r="H241" s="46">
        <f t="shared" si="43"/>
        <v>0</v>
      </c>
      <c r="I241" s="63">
        <v>0</v>
      </c>
      <c r="J241" s="63">
        <v>0</v>
      </c>
      <c r="K241" s="63">
        <v>0</v>
      </c>
      <c r="L241" s="60">
        <f t="shared" si="44"/>
        <v>0</v>
      </c>
      <c r="M241" s="63">
        <v>0</v>
      </c>
      <c r="N241" s="63">
        <v>0</v>
      </c>
      <c r="O241" s="63">
        <v>0</v>
      </c>
      <c r="P241" s="50">
        <f t="shared" si="47"/>
        <v>0</v>
      </c>
      <c r="Q241" s="63">
        <v>0</v>
      </c>
      <c r="R241" s="63">
        <v>0</v>
      </c>
      <c r="S241" s="63">
        <v>0</v>
      </c>
      <c r="T241" s="64">
        <f t="shared" si="45"/>
        <v>0</v>
      </c>
      <c r="U241" s="53">
        <f t="shared" si="46"/>
        <v>0</v>
      </c>
    </row>
    <row r="242" spans="1:21" s="24" customFormat="1" ht="27" customHeight="1">
      <c r="A242" s="154"/>
      <c r="B242" s="155"/>
      <c r="C242" s="155"/>
      <c r="D242" s="31" t="s">
        <v>18</v>
      </c>
      <c r="E242" s="63">
        <v>0</v>
      </c>
      <c r="F242" s="63">
        <v>0</v>
      </c>
      <c r="G242" s="63">
        <v>0</v>
      </c>
      <c r="H242" s="46">
        <f t="shared" si="43"/>
        <v>0</v>
      </c>
      <c r="I242" s="63">
        <v>0</v>
      </c>
      <c r="J242" s="63">
        <v>0</v>
      </c>
      <c r="K242" s="63">
        <v>0</v>
      </c>
      <c r="L242" s="60">
        <f t="shared" si="44"/>
        <v>0</v>
      </c>
      <c r="M242" s="63">
        <v>0</v>
      </c>
      <c r="N242" s="63">
        <v>0</v>
      </c>
      <c r="O242" s="63">
        <v>0</v>
      </c>
      <c r="P242" s="50">
        <f t="shared" si="47"/>
        <v>0</v>
      </c>
      <c r="Q242" s="63">
        <v>0</v>
      </c>
      <c r="R242" s="63">
        <v>0</v>
      </c>
      <c r="S242" s="63">
        <v>0</v>
      </c>
      <c r="T242" s="64">
        <f t="shared" si="45"/>
        <v>0</v>
      </c>
      <c r="U242" s="53">
        <f t="shared" si="46"/>
        <v>0</v>
      </c>
    </row>
    <row r="243" spans="1:21" ht="27" customHeight="1">
      <c r="A243" s="152" t="s">
        <v>108</v>
      </c>
      <c r="B243" s="153" t="s">
        <v>306</v>
      </c>
      <c r="C243" s="153" t="s">
        <v>307</v>
      </c>
      <c r="D243" s="29" t="s">
        <v>17</v>
      </c>
      <c r="E243" s="63">
        <v>0</v>
      </c>
      <c r="F243" s="63">
        <v>0</v>
      </c>
      <c r="G243" s="63">
        <v>15</v>
      </c>
      <c r="H243" s="46">
        <f t="shared" si="43"/>
        <v>15</v>
      </c>
      <c r="I243" s="63">
        <v>0</v>
      </c>
      <c r="J243" s="63">
        <v>0</v>
      </c>
      <c r="K243" s="63">
        <v>0</v>
      </c>
      <c r="L243" s="60">
        <f t="shared" si="44"/>
        <v>0</v>
      </c>
      <c r="M243" s="63">
        <v>0</v>
      </c>
      <c r="N243" s="63">
        <v>0</v>
      </c>
      <c r="O243" s="63">
        <v>0</v>
      </c>
      <c r="P243" s="50">
        <f t="shared" si="47"/>
        <v>0</v>
      </c>
      <c r="Q243" s="63">
        <v>0</v>
      </c>
      <c r="R243" s="63">
        <v>0</v>
      </c>
      <c r="S243" s="63">
        <v>0</v>
      </c>
      <c r="T243" s="64">
        <f t="shared" si="45"/>
        <v>0</v>
      </c>
      <c r="U243" s="53">
        <f t="shared" si="46"/>
        <v>15</v>
      </c>
    </row>
    <row r="244" spans="1:21" ht="42" customHeight="1">
      <c r="A244" s="148"/>
      <c r="B244" s="150"/>
      <c r="C244" s="150"/>
      <c r="D244" s="31" t="s">
        <v>18</v>
      </c>
      <c r="E244" s="63">
        <v>0</v>
      </c>
      <c r="F244" s="63">
        <v>0</v>
      </c>
      <c r="G244" s="63">
        <v>0</v>
      </c>
      <c r="H244" s="46">
        <f t="shared" si="43"/>
        <v>0</v>
      </c>
      <c r="I244" s="63">
        <v>0</v>
      </c>
      <c r="J244" s="63">
        <v>1</v>
      </c>
      <c r="K244" s="63">
        <v>1</v>
      </c>
      <c r="L244" s="60">
        <f t="shared" si="44"/>
        <v>2</v>
      </c>
      <c r="M244" s="63">
        <v>0</v>
      </c>
      <c r="N244" s="63">
        <v>5</v>
      </c>
      <c r="O244" s="63">
        <v>0</v>
      </c>
      <c r="P244" s="50">
        <f t="shared" si="47"/>
        <v>5</v>
      </c>
      <c r="Q244" s="63">
        <v>0</v>
      </c>
      <c r="R244" s="63">
        <v>0</v>
      </c>
      <c r="S244" s="63">
        <v>0</v>
      </c>
      <c r="T244" s="64">
        <f t="shared" si="45"/>
        <v>0</v>
      </c>
      <c r="U244" s="53">
        <f t="shared" si="46"/>
        <v>7</v>
      </c>
    </row>
    <row r="245" spans="1:21" ht="27" customHeight="1">
      <c r="A245" s="152" t="s">
        <v>108</v>
      </c>
      <c r="B245" s="153" t="s">
        <v>306</v>
      </c>
      <c r="C245" s="153" t="s">
        <v>235</v>
      </c>
      <c r="D245" s="29" t="s">
        <v>17</v>
      </c>
      <c r="E245" s="63">
        <v>0</v>
      </c>
      <c r="F245" s="63">
        <v>0</v>
      </c>
      <c r="G245" s="63">
        <v>0</v>
      </c>
      <c r="H245" s="46">
        <f t="shared" ref="H245:H246" si="53">SUM(E245:G245)</f>
        <v>0</v>
      </c>
      <c r="I245" s="63">
        <v>0</v>
      </c>
      <c r="J245" s="63">
        <v>0</v>
      </c>
      <c r="K245" s="63">
        <v>0</v>
      </c>
      <c r="L245" s="60">
        <f t="shared" ref="L245:L246" si="54">SUM(I245:K245)</f>
        <v>0</v>
      </c>
      <c r="M245" s="63">
        <v>0</v>
      </c>
      <c r="N245" s="63">
        <v>0</v>
      </c>
      <c r="O245" s="63">
        <v>15</v>
      </c>
      <c r="P245" s="50">
        <f t="shared" ref="P245:P246" si="55">SUM(M245:O245)</f>
        <v>15</v>
      </c>
      <c r="Q245" s="63">
        <v>0</v>
      </c>
      <c r="R245" s="63">
        <v>0</v>
      </c>
      <c r="S245" s="63">
        <v>0</v>
      </c>
      <c r="T245" s="64">
        <f t="shared" ref="T245:T246" si="56">S245+R245+Q245</f>
        <v>0</v>
      </c>
      <c r="U245" s="53">
        <f t="shared" ref="U245:U246" si="57">H245+L245+P245+T245</f>
        <v>15</v>
      </c>
    </row>
    <row r="246" spans="1:21" ht="27" customHeight="1">
      <c r="A246" s="148"/>
      <c r="B246" s="150"/>
      <c r="C246" s="150"/>
      <c r="D246" s="31" t="s">
        <v>18</v>
      </c>
      <c r="E246" s="63">
        <v>0</v>
      </c>
      <c r="F246" s="63">
        <v>0</v>
      </c>
      <c r="G246" s="63">
        <v>0</v>
      </c>
      <c r="H246" s="46">
        <f t="shared" si="53"/>
        <v>0</v>
      </c>
      <c r="I246" s="63">
        <v>0</v>
      </c>
      <c r="J246" s="63">
        <v>0</v>
      </c>
      <c r="K246" s="63">
        <v>0</v>
      </c>
      <c r="L246" s="60">
        <f t="shared" si="54"/>
        <v>0</v>
      </c>
      <c r="M246" s="63">
        <v>0</v>
      </c>
      <c r="N246" s="63">
        <v>3</v>
      </c>
      <c r="O246" s="63">
        <v>0</v>
      </c>
      <c r="P246" s="50">
        <f t="shared" si="55"/>
        <v>3</v>
      </c>
      <c r="Q246" s="63">
        <v>0</v>
      </c>
      <c r="R246" s="63">
        <v>0</v>
      </c>
      <c r="S246" s="63">
        <v>0</v>
      </c>
      <c r="T246" s="64">
        <f t="shared" si="56"/>
        <v>0</v>
      </c>
      <c r="U246" s="53">
        <f t="shared" si="57"/>
        <v>3</v>
      </c>
    </row>
    <row r="247" spans="1:21" ht="27" customHeight="1">
      <c r="A247" s="152" t="s">
        <v>108</v>
      </c>
      <c r="B247" s="153" t="s">
        <v>306</v>
      </c>
      <c r="C247" s="153" t="s">
        <v>190</v>
      </c>
      <c r="D247" s="29" t="s">
        <v>17</v>
      </c>
      <c r="E247" s="63">
        <v>0</v>
      </c>
      <c r="F247" s="63">
        <v>0</v>
      </c>
      <c r="G247" s="63">
        <v>25</v>
      </c>
      <c r="H247" s="46">
        <f t="shared" si="43"/>
        <v>25</v>
      </c>
      <c r="I247" s="63">
        <v>0</v>
      </c>
      <c r="J247" s="63">
        <v>0</v>
      </c>
      <c r="K247" s="63">
        <v>25</v>
      </c>
      <c r="L247" s="60">
        <f t="shared" si="44"/>
        <v>25</v>
      </c>
      <c r="M247" s="63">
        <v>0</v>
      </c>
      <c r="N247" s="63">
        <v>0</v>
      </c>
      <c r="O247" s="63">
        <v>25</v>
      </c>
      <c r="P247" s="50">
        <f t="shared" si="47"/>
        <v>25</v>
      </c>
      <c r="Q247" s="63">
        <v>0</v>
      </c>
      <c r="R247" s="63">
        <v>0</v>
      </c>
      <c r="S247" s="63">
        <v>25</v>
      </c>
      <c r="T247" s="64">
        <f t="shared" si="45"/>
        <v>25</v>
      </c>
      <c r="U247" s="53">
        <f t="shared" si="46"/>
        <v>100</v>
      </c>
    </row>
    <row r="248" spans="1:21" ht="27" customHeight="1">
      <c r="A248" s="148"/>
      <c r="B248" s="150"/>
      <c r="C248" s="150"/>
      <c r="D248" s="31" t="s">
        <v>18</v>
      </c>
      <c r="E248" s="63">
        <v>0</v>
      </c>
      <c r="F248" s="63">
        <v>0</v>
      </c>
      <c r="G248" s="63">
        <v>0</v>
      </c>
      <c r="H248" s="46">
        <f t="shared" si="43"/>
        <v>0</v>
      </c>
      <c r="I248" s="63">
        <v>0</v>
      </c>
      <c r="J248" s="63">
        <v>22</v>
      </c>
      <c r="K248" s="63">
        <v>0</v>
      </c>
      <c r="L248" s="60">
        <f t="shared" si="44"/>
        <v>22</v>
      </c>
      <c r="M248" s="63">
        <v>0</v>
      </c>
      <c r="N248" s="63">
        <v>0</v>
      </c>
      <c r="O248" s="63">
        <v>0</v>
      </c>
      <c r="P248" s="50">
        <f t="shared" si="47"/>
        <v>0</v>
      </c>
      <c r="Q248" s="63">
        <v>9</v>
      </c>
      <c r="R248" s="63">
        <v>0</v>
      </c>
      <c r="S248" s="63">
        <v>0</v>
      </c>
      <c r="T248" s="64">
        <f t="shared" si="45"/>
        <v>9</v>
      </c>
      <c r="U248" s="53">
        <f t="shared" si="46"/>
        <v>31</v>
      </c>
    </row>
    <row r="249" spans="1:21" ht="27" customHeight="1">
      <c r="A249" s="152" t="s">
        <v>108</v>
      </c>
      <c r="B249" s="153" t="s">
        <v>305</v>
      </c>
      <c r="C249" s="153" t="s">
        <v>308</v>
      </c>
      <c r="D249" s="29" t="s">
        <v>17</v>
      </c>
      <c r="E249" s="63">
        <v>0</v>
      </c>
      <c r="F249" s="63">
        <v>0</v>
      </c>
      <c r="G249" s="63">
        <v>0</v>
      </c>
      <c r="H249" s="46">
        <f t="shared" si="43"/>
        <v>0</v>
      </c>
      <c r="I249" s="63">
        <v>0</v>
      </c>
      <c r="J249" s="63">
        <v>0</v>
      </c>
      <c r="K249" s="63">
        <v>2</v>
      </c>
      <c r="L249" s="60">
        <f t="shared" si="44"/>
        <v>2</v>
      </c>
      <c r="M249" s="63">
        <v>0</v>
      </c>
      <c r="N249" s="63">
        <v>0</v>
      </c>
      <c r="O249" s="63">
        <v>0</v>
      </c>
      <c r="P249" s="50">
        <f t="shared" si="47"/>
        <v>0</v>
      </c>
      <c r="Q249" s="63">
        <v>0</v>
      </c>
      <c r="R249" s="63">
        <v>0</v>
      </c>
      <c r="S249" s="63">
        <v>0</v>
      </c>
      <c r="T249" s="64">
        <f t="shared" si="45"/>
        <v>0</v>
      </c>
      <c r="U249" s="53">
        <f t="shared" si="46"/>
        <v>2</v>
      </c>
    </row>
    <row r="250" spans="1:21" ht="27" customHeight="1">
      <c r="A250" s="148"/>
      <c r="B250" s="150"/>
      <c r="C250" s="150"/>
      <c r="D250" s="31" t="s">
        <v>18</v>
      </c>
      <c r="E250" s="63">
        <v>0</v>
      </c>
      <c r="F250" s="63">
        <v>0</v>
      </c>
      <c r="G250" s="63">
        <v>0</v>
      </c>
      <c r="H250" s="46">
        <f t="shared" si="43"/>
        <v>0</v>
      </c>
      <c r="I250" s="63">
        <v>0</v>
      </c>
      <c r="J250" s="63">
        <v>2</v>
      </c>
      <c r="K250" s="63">
        <v>0</v>
      </c>
      <c r="L250" s="60">
        <f t="shared" si="44"/>
        <v>2</v>
      </c>
      <c r="M250" s="63">
        <v>0</v>
      </c>
      <c r="N250" s="63">
        <v>2</v>
      </c>
      <c r="O250" s="63">
        <v>3</v>
      </c>
      <c r="P250" s="50">
        <f t="shared" si="47"/>
        <v>5</v>
      </c>
      <c r="Q250" s="63">
        <v>0</v>
      </c>
      <c r="R250" s="63">
        <v>1</v>
      </c>
      <c r="S250" s="63">
        <v>0</v>
      </c>
      <c r="T250" s="64">
        <f t="shared" si="45"/>
        <v>1</v>
      </c>
      <c r="U250" s="53">
        <f t="shared" si="46"/>
        <v>8</v>
      </c>
    </row>
    <row r="251" spans="1:21" ht="27" customHeight="1">
      <c r="A251" s="152" t="s">
        <v>108</v>
      </c>
      <c r="B251" s="153" t="s">
        <v>305</v>
      </c>
      <c r="C251" s="153" t="s">
        <v>287</v>
      </c>
      <c r="D251" s="29" t="s">
        <v>17</v>
      </c>
      <c r="E251" s="63">
        <v>0</v>
      </c>
      <c r="F251" s="63">
        <v>0</v>
      </c>
      <c r="G251" s="63">
        <v>3</v>
      </c>
      <c r="H251" s="46">
        <f t="shared" ref="H251:H252" si="58">SUM(E251:G251)</f>
        <v>3</v>
      </c>
      <c r="I251" s="63">
        <v>0</v>
      </c>
      <c r="J251" s="63">
        <v>0</v>
      </c>
      <c r="K251" s="63">
        <v>0</v>
      </c>
      <c r="L251" s="60">
        <f t="shared" ref="L251:L252" si="59">SUM(I251:K251)</f>
        <v>0</v>
      </c>
      <c r="M251" s="63">
        <v>0</v>
      </c>
      <c r="N251" s="63">
        <v>0</v>
      </c>
      <c r="O251" s="63">
        <v>2</v>
      </c>
      <c r="P251" s="50">
        <f t="shared" ref="P251:P252" si="60">SUM(M251:O251)</f>
        <v>2</v>
      </c>
      <c r="Q251" s="63">
        <v>0</v>
      </c>
      <c r="R251" s="63">
        <v>0</v>
      </c>
      <c r="S251" s="63">
        <v>0</v>
      </c>
      <c r="T251" s="64">
        <f t="shared" ref="T251:T252" si="61">S251+R251+Q251</f>
        <v>0</v>
      </c>
      <c r="U251" s="53">
        <f t="shared" ref="U251:U252" si="62">H251+L251+P251+T251</f>
        <v>5</v>
      </c>
    </row>
    <row r="252" spans="1:21" ht="27" customHeight="1">
      <c r="A252" s="148"/>
      <c r="B252" s="150"/>
      <c r="C252" s="150"/>
      <c r="D252" s="31" t="s">
        <v>18</v>
      </c>
      <c r="E252" s="63">
        <v>0</v>
      </c>
      <c r="F252" s="63">
        <v>0</v>
      </c>
      <c r="G252" s="63">
        <v>0</v>
      </c>
      <c r="H252" s="46">
        <f t="shared" si="58"/>
        <v>0</v>
      </c>
      <c r="I252" s="63">
        <v>0</v>
      </c>
      <c r="J252" s="63">
        <v>3</v>
      </c>
      <c r="K252" s="63">
        <v>0</v>
      </c>
      <c r="L252" s="60">
        <f t="shared" si="59"/>
        <v>3</v>
      </c>
      <c r="M252" s="63">
        <v>0</v>
      </c>
      <c r="N252" s="63">
        <v>8</v>
      </c>
      <c r="O252" s="63">
        <v>0</v>
      </c>
      <c r="P252" s="50">
        <f t="shared" si="60"/>
        <v>8</v>
      </c>
      <c r="Q252" s="63">
        <v>1</v>
      </c>
      <c r="R252" s="63">
        <v>5</v>
      </c>
      <c r="S252" s="63">
        <v>0</v>
      </c>
      <c r="T252" s="64">
        <f t="shared" si="61"/>
        <v>6</v>
      </c>
      <c r="U252" s="53">
        <f t="shared" si="62"/>
        <v>17</v>
      </c>
    </row>
    <row r="253" spans="1:21" s="24" customFormat="1" ht="27" customHeight="1">
      <c r="A253" s="152" t="s">
        <v>108</v>
      </c>
      <c r="B253" s="153" t="s">
        <v>309</v>
      </c>
      <c r="C253" s="153" t="s">
        <v>310</v>
      </c>
      <c r="D253" s="29" t="s">
        <v>17</v>
      </c>
      <c r="E253" s="63">
        <v>1000</v>
      </c>
      <c r="F253" s="63">
        <v>162</v>
      </c>
      <c r="G253" s="63">
        <v>200</v>
      </c>
      <c r="H253" s="46">
        <f t="shared" ref="H253:H254" si="63">SUM(E253:G253)</f>
        <v>1362</v>
      </c>
      <c r="I253" s="63">
        <v>50</v>
      </c>
      <c r="J253" s="63">
        <v>50</v>
      </c>
      <c r="K253" s="63">
        <v>36</v>
      </c>
      <c r="L253" s="60">
        <f t="shared" ref="L253:L254" si="64">SUM(I253:K253)</f>
        <v>136</v>
      </c>
      <c r="M253" s="63">
        <v>150</v>
      </c>
      <c r="N253" s="63">
        <v>150</v>
      </c>
      <c r="O253" s="63">
        <v>201</v>
      </c>
      <c r="P253" s="50">
        <f t="shared" ref="P253:P254" si="65">SUM(M253:O253)</f>
        <v>501</v>
      </c>
      <c r="Q253" s="63">
        <v>150</v>
      </c>
      <c r="R253" s="63">
        <v>150</v>
      </c>
      <c r="S253" s="63">
        <v>201</v>
      </c>
      <c r="T253" s="64">
        <f t="shared" ref="T253:T254" si="66">S253+R253+Q253</f>
        <v>501</v>
      </c>
      <c r="U253" s="53">
        <f t="shared" ref="U253:U254" si="67">H253+L253+P253+T253</f>
        <v>2500</v>
      </c>
    </row>
    <row r="254" spans="1:21" s="24" customFormat="1" ht="27" customHeight="1">
      <c r="A254" s="148"/>
      <c r="B254" s="150"/>
      <c r="C254" s="150"/>
      <c r="D254" s="31" t="s">
        <v>18</v>
      </c>
      <c r="E254" s="63">
        <v>1010</v>
      </c>
      <c r="F254" s="63">
        <v>301</v>
      </c>
      <c r="G254" s="63">
        <v>51</v>
      </c>
      <c r="H254" s="46">
        <f t="shared" si="63"/>
        <v>1362</v>
      </c>
      <c r="I254" s="63">
        <v>33</v>
      </c>
      <c r="J254" s="63">
        <v>39</v>
      </c>
      <c r="K254" s="63">
        <v>64</v>
      </c>
      <c r="L254" s="60">
        <f t="shared" si="64"/>
        <v>136</v>
      </c>
      <c r="M254" s="63">
        <v>137</v>
      </c>
      <c r="N254" s="63">
        <v>84</v>
      </c>
      <c r="O254" s="63">
        <v>37</v>
      </c>
      <c r="P254" s="50">
        <f t="shared" si="65"/>
        <v>258</v>
      </c>
      <c r="Q254" s="63">
        <v>16</v>
      </c>
      <c r="R254" s="63">
        <v>14</v>
      </c>
      <c r="S254" s="63">
        <v>21</v>
      </c>
      <c r="T254" s="64">
        <f t="shared" si="66"/>
        <v>51</v>
      </c>
      <c r="U254" s="53">
        <f t="shared" si="67"/>
        <v>1807</v>
      </c>
    </row>
    <row r="255" spans="1:21" ht="27" customHeight="1">
      <c r="A255" s="152" t="s">
        <v>108</v>
      </c>
      <c r="B255" s="153" t="s">
        <v>304</v>
      </c>
      <c r="C255" s="153" t="s">
        <v>311</v>
      </c>
      <c r="D255" s="29" t="s">
        <v>17</v>
      </c>
      <c r="E255" s="63">
        <v>47</v>
      </c>
      <c r="F255" s="63">
        <v>47</v>
      </c>
      <c r="G255" s="63">
        <v>47</v>
      </c>
      <c r="H255" s="46">
        <f t="shared" si="43"/>
        <v>141</v>
      </c>
      <c r="I255" s="63">
        <v>47</v>
      </c>
      <c r="J255" s="63">
        <v>47</v>
      </c>
      <c r="K255" s="63">
        <v>47</v>
      </c>
      <c r="L255" s="60">
        <f t="shared" si="44"/>
        <v>141</v>
      </c>
      <c r="M255" s="63">
        <v>47</v>
      </c>
      <c r="N255" s="63">
        <v>47</v>
      </c>
      <c r="O255" s="63">
        <v>47</v>
      </c>
      <c r="P255" s="50">
        <f t="shared" si="47"/>
        <v>141</v>
      </c>
      <c r="Q255" s="63">
        <v>47</v>
      </c>
      <c r="R255" s="63">
        <v>47</v>
      </c>
      <c r="S255" s="63">
        <v>48</v>
      </c>
      <c r="T255" s="64">
        <f t="shared" si="45"/>
        <v>142</v>
      </c>
      <c r="U255" s="53">
        <f t="shared" si="46"/>
        <v>565</v>
      </c>
    </row>
    <row r="256" spans="1:21" ht="27" customHeight="1">
      <c r="A256" s="148"/>
      <c r="B256" s="150"/>
      <c r="C256" s="150"/>
      <c r="D256" s="31" t="s">
        <v>18</v>
      </c>
      <c r="E256" s="63">
        <v>0</v>
      </c>
      <c r="F256" s="63">
        <v>0</v>
      </c>
      <c r="G256" s="63">
        <v>0</v>
      </c>
      <c r="H256" s="46">
        <f t="shared" si="43"/>
        <v>0</v>
      </c>
      <c r="I256" s="63">
        <v>0</v>
      </c>
      <c r="J256" s="63">
        <v>0</v>
      </c>
      <c r="K256" s="63">
        <v>0</v>
      </c>
      <c r="L256" s="60">
        <f t="shared" si="44"/>
        <v>0</v>
      </c>
      <c r="M256" s="63">
        <v>0</v>
      </c>
      <c r="N256" s="63">
        <v>0</v>
      </c>
      <c r="O256" s="63">
        <v>0</v>
      </c>
      <c r="P256" s="50">
        <f t="shared" si="47"/>
        <v>0</v>
      </c>
      <c r="Q256" s="63">
        <v>68</v>
      </c>
      <c r="R256" s="63">
        <v>124</v>
      </c>
      <c r="S256" s="63">
        <v>82</v>
      </c>
      <c r="T256" s="64">
        <f t="shared" si="45"/>
        <v>274</v>
      </c>
      <c r="U256" s="53">
        <f t="shared" si="46"/>
        <v>274</v>
      </c>
    </row>
    <row r="257" spans="1:21" ht="27" customHeight="1">
      <c r="A257" s="152" t="s">
        <v>108</v>
      </c>
      <c r="B257" s="153" t="s">
        <v>304</v>
      </c>
      <c r="C257" s="153" t="s">
        <v>102</v>
      </c>
      <c r="D257" s="29" t="s">
        <v>17</v>
      </c>
      <c r="E257" s="63">
        <v>713</v>
      </c>
      <c r="F257" s="63">
        <v>713</v>
      </c>
      <c r="G257" s="63">
        <v>715</v>
      </c>
      <c r="H257" s="46">
        <f t="shared" si="43"/>
        <v>2141</v>
      </c>
      <c r="I257" s="63">
        <v>713</v>
      </c>
      <c r="J257" s="63">
        <v>713</v>
      </c>
      <c r="K257" s="63">
        <v>715</v>
      </c>
      <c r="L257" s="60">
        <f t="shared" si="44"/>
        <v>2141</v>
      </c>
      <c r="M257" s="63">
        <v>714</v>
      </c>
      <c r="N257" s="63">
        <v>713</v>
      </c>
      <c r="O257" s="63">
        <v>715</v>
      </c>
      <c r="P257" s="50">
        <f t="shared" si="47"/>
        <v>2142</v>
      </c>
      <c r="Q257" s="63">
        <v>714</v>
      </c>
      <c r="R257" s="63">
        <v>715</v>
      </c>
      <c r="S257" s="63">
        <v>713</v>
      </c>
      <c r="T257" s="64">
        <f t="shared" si="45"/>
        <v>2142</v>
      </c>
      <c r="U257" s="53">
        <f t="shared" si="46"/>
        <v>8566</v>
      </c>
    </row>
    <row r="258" spans="1:21" ht="27" customHeight="1">
      <c r="A258" s="148"/>
      <c r="B258" s="150"/>
      <c r="C258" s="150"/>
      <c r="D258" s="31" t="s">
        <v>18</v>
      </c>
      <c r="E258" s="63">
        <v>521</v>
      </c>
      <c r="F258" s="63">
        <v>695</v>
      </c>
      <c r="G258" s="63">
        <v>903</v>
      </c>
      <c r="H258" s="46">
        <f t="shared" si="43"/>
        <v>2119</v>
      </c>
      <c r="I258" s="63">
        <v>865</v>
      </c>
      <c r="J258" s="63">
        <v>1087</v>
      </c>
      <c r="K258" s="63">
        <v>935</v>
      </c>
      <c r="L258" s="60">
        <f t="shared" si="44"/>
        <v>2887</v>
      </c>
      <c r="M258" s="63">
        <v>893</v>
      </c>
      <c r="N258" s="63">
        <v>1039</v>
      </c>
      <c r="O258" s="63">
        <v>890</v>
      </c>
      <c r="P258" s="50">
        <f t="shared" si="47"/>
        <v>2822</v>
      </c>
      <c r="Q258" s="63">
        <v>868</v>
      </c>
      <c r="R258" s="63">
        <v>771</v>
      </c>
      <c r="S258" s="63">
        <v>767</v>
      </c>
      <c r="T258" s="64">
        <f t="shared" si="45"/>
        <v>2406</v>
      </c>
      <c r="U258" s="53">
        <f t="shared" si="46"/>
        <v>10234</v>
      </c>
    </row>
    <row r="259" spans="1:21" ht="27" customHeight="1">
      <c r="A259" s="152" t="s">
        <v>108</v>
      </c>
      <c r="B259" s="153" t="s">
        <v>304</v>
      </c>
      <c r="C259" s="153" t="s">
        <v>101</v>
      </c>
      <c r="D259" s="29" t="s">
        <v>17</v>
      </c>
      <c r="E259" s="63">
        <v>83</v>
      </c>
      <c r="F259" s="63">
        <v>83</v>
      </c>
      <c r="G259" s="63">
        <v>84</v>
      </c>
      <c r="H259" s="46">
        <f t="shared" si="43"/>
        <v>250</v>
      </c>
      <c r="I259" s="63">
        <v>83</v>
      </c>
      <c r="J259" s="63">
        <v>83</v>
      </c>
      <c r="K259" s="63">
        <v>84</v>
      </c>
      <c r="L259" s="60">
        <f t="shared" si="44"/>
        <v>250</v>
      </c>
      <c r="M259" s="63">
        <v>84</v>
      </c>
      <c r="N259" s="63">
        <v>83</v>
      </c>
      <c r="O259" s="63">
        <v>83</v>
      </c>
      <c r="P259" s="50">
        <f t="shared" si="47"/>
        <v>250</v>
      </c>
      <c r="Q259" s="63">
        <v>83</v>
      </c>
      <c r="R259" s="63">
        <v>84</v>
      </c>
      <c r="S259" s="63">
        <v>83</v>
      </c>
      <c r="T259" s="64">
        <f t="shared" si="45"/>
        <v>250</v>
      </c>
      <c r="U259" s="53">
        <f t="shared" si="46"/>
        <v>1000</v>
      </c>
    </row>
    <row r="260" spans="1:21" ht="27" customHeight="1">
      <c r="A260" s="148"/>
      <c r="B260" s="150"/>
      <c r="C260" s="150"/>
      <c r="D260" s="31" t="s">
        <v>18</v>
      </c>
      <c r="E260" s="63">
        <v>117</v>
      </c>
      <c r="F260" s="63">
        <v>120</v>
      </c>
      <c r="G260" s="63">
        <v>142</v>
      </c>
      <c r="H260" s="46">
        <f t="shared" si="43"/>
        <v>379</v>
      </c>
      <c r="I260" s="63">
        <v>146</v>
      </c>
      <c r="J260" s="63">
        <v>173</v>
      </c>
      <c r="K260" s="63">
        <v>165</v>
      </c>
      <c r="L260" s="60">
        <f t="shared" si="44"/>
        <v>484</v>
      </c>
      <c r="M260" s="63">
        <v>161</v>
      </c>
      <c r="N260" s="63">
        <v>168</v>
      </c>
      <c r="O260" s="63">
        <v>159</v>
      </c>
      <c r="P260" s="50">
        <f t="shared" si="47"/>
        <v>488</v>
      </c>
      <c r="Q260" s="63">
        <v>165</v>
      </c>
      <c r="R260" s="63">
        <v>172</v>
      </c>
      <c r="S260" s="63">
        <v>152</v>
      </c>
      <c r="T260" s="64">
        <f t="shared" si="45"/>
        <v>489</v>
      </c>
      <c r="U260" s="53">
        <f t="shared" si="46"/>
        <v>1840</v>
      </c>
    </row>
    <row r="261" spans="1:21" ht="27" customHeight="1">
      <c r="A261" s="152" t="s">
        <v>108</v>
      </c>
      <c r="B261" s="153" t="s">
        <v>304</v>
      </c>
      <c r="C261" s="153" t="s">
        <v>103</v>
      </c>
      <c r="D261" s="29" t="s">
        <v>17</v>
      </c>
      <c r="E261" s="63">
        <v>12</v>
      </c>
      <c r="F261" s="63">
        <v>12</v>
      </c>
      <c r="G261" s="63">
        <v>13</v>
      </c>
      <c r="H261" s="46">
        <f t="shared" si="43"/>
        <v>37</v>
      </c>
      <c r="I261" s="63">
        <v>12</v>
      </c>
      <c r="J261" s="63">
        <v>12</v>
      </c>
      <c r="K261" s="63">
        <v>13</v>
      </c>
      <c r="L261" s="60">
        <f t="shared" si="44"/>
        <v>37</v>
      </c>
      <c r="M261" s="63">
        <v>13</v>
      </c>
      <c r="N261" s="63">
        <v>12</v>
      </c>
      <c r="O261" s="63">
        <v>12</v>
      </c>
      <c r="P261" s="50">
        <f t="shared" si="47"/>
        <v>37</v>
      </c>
      <c r="Q261" s="63">
        <v>13</v>
      </c>
      <c r="R261" s="63">
        <v>13</v>
      </c>
      <c r="S261" s="63">
        <v>12</v>
      </c>
      <c r="T261" s="64">
        <f t="shared" si="45"/>
        <v>38</v>
      </c>
      <c r="U261" s="53">
        <f t="shared" si="46"/>
        <v>149</v>
      </c>
    </row>
    <row r="262" spans="1:21" ht="27" customHeight="1">
      <c r="A262" s="148"/>
      <c r="B262" s="150"/>
      <c r="C262" s="150"/>
      <c r="D262" s="31" t="s">
        <v>18</v>
      </c>
      <c r="E262" s="63">
        <v>1</v>
      </c>
      <c r="F262" s="63">
        <v>1</v>
      </c>
      <c r="G262" s="63">
        <v>0</v>
      </c>
      <c r="H262" s="46">
        <f t="shared" si="43"/>
        <v>2</v>
      </c>
      <c r="I262" s="63">
        <v>4</v>
      </c>
      <c r="J262" s="63">
        <v>9</v>
      </c>
      <c r="K262" s="63">
        <v>6</v>
      </c>
      <c r="L262" s="60">
        <f t="shared" si="44"/>
        <v>19</v>
      </c>
      <c r="M262" s="63">
        <v>0</v>
      </c>
      <c r="N262" s="63">
        <v>0</v>
      </c>
      <c r="O262" s="63">
        <v>0</v>
      </c>
      <c r="P262" s="50">
        <f t="shared" si="47"/>
        <v>0</v>
      </c>
      <c r="Q262" s="63">
        <v>0</v>
      </c>
      <c r="R262" s="63">
        <v>1</v>
      </c>
      <c r="S262" s="63">
        <v>1</v>
      </c>
      <c r="T262" s="64">
        <f t="shared" si="45"/>
        <v>2</v>
      </c>
      <c r="U262" s="53">
        <f t="shared" si="46"/>
        <v>23</v>
      </c>
    </row>
    <row r="263" spans="1:21" ht="27" customHeight="1">
      <c r="A263" s="152" t="s">
        <v>108</v>
      </c>
      <c r="B263" s="153" t="s">
        <v>304</v>
      </c>
      <c r="C263" s="153" t="s">
        <v>101</v>
      </c>
      <c r="D263" s="29" t="s">
        <v>17</v>
      </c>
      <c r="E263" s="63">
        <v>5</v>
      </c>
      <c r="F263" s="63">
        <v>5</v>
      </c>
      <c r="G263" s="63">
        <v>5</v>
      </c>
      <c r="H263" s="46">
        <f t="shared" si="43"/>
        <v>15</v>
      </c>
      <c r="I263" s="63">
        <v>5</v>
      </c>
      <c r="J263" s="63">
        <v>5</v>
      </c>
      <c r="K263" s="63">
        <v>5</v>
      </c>
      <c r="L263" s="60">
        <f t="shared" si="44"/>
        <v>15</v>
      </c>
      <c r="M263" s="63">
        <v>5</v>
      </c>
      <c r="N263" s="63">
        <v>5</v>
      </c>
      <c r="O263" s="63">
        <v>5</v>
      </c>
      <c r="P263" s="50">
        <f t="shared" si="47"/>
        <v>15</v>
      </c>
      <c r="Q263" s="63">
        <v>5</v>
      </c>
      <c r="R263" s="63">
        <v>5</v>
      </c>
      <c r="S263" s="63">
        <v>5</v>
      </c>
      <c r="T263" s="64">
        <f t="shared" si="45"/>
        <v>15</v>
      </c>
      <c r="U263" s="53">
        <f t="shared" si="46"/>
        <v>60</v>
      </c>
    </row>
    <row r="264" spans="1:21" ht="27" customHeight="1">
      <c r="A264" s="148"/>
      <c r="B264" s="150"/>
      <c r="C264" s="150"/>
      <c r="D264" s="31" t="s">
        <v>18</v>
      </c>
      <c r="E264" s="63">
        <v>2</v>
      </c>
      <c r="F264" s="63">
        <v>1</v>
      </c>
      <c r="G264" s="63">
        <v>0</v>
      </c>
      <c r="H264" s="46">
        <f t="shared" si="43"/>
        <v>3</v>
      </c>
      <c r="I264" s="63">
        <v>2</v>
      </c>
      <c r="J264" s="63">
        <v>3</v>
      </c>
      <c r="K264" s="63">
        <v>2</v>
      </c>
      <c r="L264" s="60">
        <f t="shared" si="44"/>
        <v>7</v>
      </c>
      <c r="M264" s="63">
        <v>0</v>
      </c>
      <c r="N264" s="63">
        <v>0</v>
      </c>
      <c r="O264" s="63">
        <v>0</v>
      </c>
      <c r="P264" s="50">
        <f t="shared" si="47"/>
        <v>0</v>
      </c>
      <c r="Q264" s="63">
        <v>0</v>
      </c>
      <c r="R264" s="63">
        <v>1</v>
      </c>
      <c r="S264" s="63">
        <v>1</v>
      </c>
      <c r="T264" s="64">
        <f t="shared" si="45"/>
        <v>2</v>
      </c>
      <c r="U264" s="53">
        <f t="shared" si="46"/>
        <v>12</v>
      </c>
    </row>
    <row r="265" spans="1:21" ht="27" customHeight="1">
      <c r="A265" s="152" t="s">
        <v>108</v>
      </c>
      <c r="B265" s="153" t="s">
        <v>304</v>
      </c>
      <c r="C265" s="153" t="s">
        <v>104</v>
      </c>
      <c r="D265" s="29" t="s">
        <v>17</v>
      </c>
      <c r="E265" s="63">
        <v>71</v>
      </c>
      <c r="F265" s="63">
        <v>71</v>
      </c>
      <c r="G265" s="63">
        <v>72</v>
      </c>
      <c r="H265" s="46">
        <f t="shared" si="43"/>
        <v>214</v>
      </c>
      <c r="I265" s="63">
        <v>71</v>
      </c>
      <c r="J265" s="63">
        <v>71</v>
      </c>
      <c r="K265" s="63">
        <v>72</v>
      </c>
      <c r="L265" s="60">
        <f t="shared" si="44"/>
        <v>214</v>
      </c>
      <c r="M265" s="63">
        <v>71</v>
      </c>
      <c r="N265" s="63">
        <v>71</v>
      </c>
      <c r="O265" s="63">
        <v>72</v>
      </c>
      <c r="P265" s="50">
        <f t="shared" si="47"/>
        <v>214</v>
      </c>
      <c r="Q265" s="63">
        <v>71</v>
      </c>
      <c r="R265" s="63">
        <v>72</v>
      </c>
      <c r="S265" s="63">
        <v>71</v>
      </c>
      <c r="T265" s="64">
        <f t="shared" si="45"/>
        <v>214</v>
      </c>
      <c r="U265" s="53">
        <f t="shared" si="46"/>
        <v>856</v>
      </c>
    </row>
    <row r="266" spans="1:21" ht="40.5" customHeight="1">
      <c r="A266" s="148"/>
      <c r="B266" s="150"/>
      <c r="C266" s="150"/>
      <c r="D266" s="31" t="s">
        <v>18</v>
      </c>
      <c r="E266" s="63">
        <v>37</v>
      </c>
      <c r="F266" s="63">
        <v>72</v>
      </c>
      <c r="G266" s="63">
        <v>108</v>
      </c>
      <c r="H266" s="46">
        <f t="shared" si="43"/>
        <v>217</v>
      </c>
      <c r="I266" s="63">
        <v>78</v>
      </c>
      <c r="J266" s="63">
        <v>85</v>
      </c>
      <c r="K266" s="63">
        <v>87</v>
      </c>
      <c r="L266" s="60">
        <f t="shared" si="44"/>
        <v>250</v>
      </c>
      <c r="M266" s="63">
        <v>91</v>
      </c>
      <c r="N266" s="63">
        <v>79</v>
      </c>
      <c r="O266" s="63">
        <v>74</v>
      </c>
      <c r="P266" s="50">
        <f t="shared" si="47"/>
        <v>244</v>
      </c>
      <c r="Q266" s="63">
        <v>37</v>
      </c>
      <c r="R266" s="63">
        <v>56</v>
      </c>
      <c r="S266" s="63">
        <v>46</v>
      </c>
      <c r="T266" s="64">
        <f t="shared" si="45"/>
        <v>139</v>
      </c>
      <c r="U266" s="53">
        <f t="shared" si="46"/>
        <v>850</v>
      </c>
    </row>
    <row r="267" spans="1:21" ht="27" customHeight="1">
      <c r="A267" s="152" t="s">
        <v>108</v>
      </c>
      <c r="B267" s="153" t="s">
        <v>304</v>
      </c>
      <c r="C267" s="153" t="s">
        <v>101</v>
      </c>
      <c r="D267" s="29" t="s">
        <v>17</v>
      </c>
      <c r="E267" s="63">
        <v>30</v>
      </c>
      <c r="F267" s="63">
        <v>30</v>
      </c>
      <c r="G267" s="63">
        <v>31</v>
      </c>
      <c r="H267" s="46">
        <f t="shared" si="43"/>
        <v>91</v>
      </c>
      <c r="I267" s="63">
        <v>30</v>
      </c>
      <c r="J267" s="63">
        <v>30</v>
      </c>
      <c r="K267" s="63">
        <v>31</v>
      </c>
      <c r="L267" s="60">
        <f t="shared" si="44"/>
        <v>91</v>
      </c>
      <c r="M267" s="63">
        <v>30</v>
      </c>
      <c r="N267" s="63">
        <v>31</v>
      </c>
      <c r="O267" s="63">
        <v>31</v>
      </c>
      <c r="P267" s="50">
        <f t="shared" si="47"/>
        <v>92</v>
      </c>
      <c r="Q267" s="63">
        <v>31</v>
      </c>
      <c r="R267" s="63">
        <v>30</v>
      </c>
      <c r="S267" s="63">
        <v>30</v>
      </c>
      <c r="T267" s="64">
        <f t="shared" si="45"/>
        <v>91</v>
      </c>
      <c r="U267" s="53">
        <f t="shared" si="46"/>
        <v>365</v>
      </c>
    </row>
    <row r="268" spans="1:21" ht="27" customHeight="1">
      <c r="A268" s="148"/>
      <c r="B268" s="150"/>
      <c r="C268" s="150"/>
      <c r="D268" s="31" t="s">
        <v>18</v>
      </c>
      <c r="E268" s="63">
        <v>35</v>
      </c>
      <c r="F268" s="63">
        <v>42</v>
      </c>
      <c r="G268" s="63">
        <v>44</v>
      </c>
      <c r="H268" s="46">
        <f t="shared" si="43"/>
        <v>121</v>
      </c>
      <c r="I268" s="63">
        <v>35</v>
      </c>
      <c r="J268" s="63">
        <v>44</v>
      </c>
      <c r="K268" s="63">
        <v>43</v>
      </c>
      <c r="L268" s="60">
        <f t="shared" si="44"/>
        <v>122</v>
      </c>
      <c r="M268" s="63">
        <v>31</v>
      </c>
      <c r="N268" s="63">
        <v>39</v>
      </c>
      <c r="O268" s="63">
        <v>55</v>
      </c>
      <c r="P268" s="50">
        <f t="shared" si="47"/>
        <v>125</v>
      </c>
      <c r="Q268" s="63">
        <v>34</v>
      </c>
      <c r="R268" s="63">
        <v>33</v>
      </c>
      <c r="S268" s="63">
        <v>17</v>
      </c>
      <c r="T268" s="64">
        <f t="shared" si="45"/>
        <v>84</v>
      </c>
      <c r="U268" s="53">
        <f t="shared" si="46"/>
        <v>452</v>
      </c>
    </row>
    <row r="269" spans="1:21" ht="27" customHeight="1">
      <c r="A269" s="152" t="s">
        <v>108</v>
      </c>
      <c r="B269" s="153" t="s">
        <v>304</v>
      </c>
      <c r="C269" s="153" t="s">
        <v>105</v>
      </c>
      <c r="D269" s="29" t="s">
        <v>17</v>
      </c>
      <c r="E269" s="63">
        <v>12</v>
      </c>
      <c r="F269" s="63">
        <v>12</v>
      </c>
      <c r="G269" s="63">
        <v>13</v>
      </c>
      <c r="H269" s="46">
        <f t="shared" si="43"/>
        <v>37</v>
      </c>
      <c r="I269" s="63">
        <v>12</v>
      </c>
      <c r="J269" s="63">
        <v>12</v>
      </c>
      <c r="K269" s="63">
        <v>13</v>
      </c>
      <c r="L269" s="60">
        <f t="shared" si="44"/>
        <v>37</v>
      </c>
      <c r="M269" s="63">
        <v>12</v>
      </c>
      <c r="N269" s="63">
        <v>13</v>
      </c>
      <c r="O269" s="63">
        <v>13</v>
      </c>
      <c r="P269" s="50">
        <f t="shared" si="47"/>
        <v>38</v>
      </c>
      <c r="Q269" s="63">
        <v>13</v>
      </c>
      <c r="R269" s="63">
        <v>13</v>
      </c>
      <c r="S269" s="63">
        <v>12</v>
      </c>
      <c r="T269" s="64">
        <f t="shared" si="45"/>
        <v>38</v>
      </c>
      <c r="U269" s="53">
        <f t="shared" si="46"/>
        <v>150</v>
      </c>
    </row>
    <row r="270" spans="1:21" ht="27" customHeight="1">
      <c r="A270" s="148"/>
      <c r="B270" s="150"/>
      <c r="C270" s="150"/>
      <c r="D270" s="31" t="s">
        <v>18</v>
      </c>
      <c r="E270" s="63">
        <v>0</v>
      </c>
      <c r="F270" s="63">
        <v>0</v>
      </c>
      <c r="G270" s="63">
        <v>1</v>
      </c>
      <c r="H270" s="46">
        <f t="shared" si="43"/>
        <v>1</v>
      </c>
      <c r="I270" s="63">
        <v>3</v>
      </c>
      <c r="J270" s="63">
        <v>4</v>
      </c>
      <c r="K270" s="63">
        <v>3</v>
      </c>
      <c r="L270" s="60">
        <f t="shared" si="44"/>
        <v>10</v>
      </c>
      <c r="M270" s="63">
        <v>2</v>
      </c>
      <c r="N270" s="63">
        <v>3</v>
      </c>
      <c r="O270" s="63">
        <v>0</v>
      </c>
      <c r="P270" s="50">
        <f t="shared" si="47"/>
        <v>5</v>
      </c>
      <c r="Q270" s="63">
        <v>3</v>
      </c>
      <c r="R270" s="63">
        <v>7</v>
      </c>
      <c r="S270" s="63">
        <v>1</v>
      </c>
      <c r="T270" s="64">
        <f t="shared" si="45"/>
        <v>11</v>
      </c>
      <c r="U270" s="53">
        <f t="shared" si="46"/>
        <v>27</v>
      </c>
    </row>
    <row r="271" spans="1:21" ht="27" customHeight="1">
      <c r="A271" s="152" t="s">
        <v>108</v>
      </c>
      <c r="B271" s="153" t="s">
        <v>304</v>
      </c>
      <c r="C271" s="153" t="s">
        <v>101</v>
      </c>
      <c r="D271" s="29" t="s">
        <v>17</v>
      </c>
      <c r="E271" s="63">
        <v>11</v>
      </c>
      <c r="F271" s="63">
        <v>11</v>
      </c>
      <c r="G271" s="63">
        <v>12</v>
      </c>
      <c r="H271" s="46">
        <f t="shared" ref="H271:H272" si="68">SUM(E271:G271)</f>
        <v>34</v>
      </c>
      <c r="I271" s="63">
        <v>11</v>
      </c>
      <c r="J271" s="63">
        <v>11</v>
      </c>
      <c r="K271" s="63">
        <v>12</v>
      </c>
      <c r="L271" s="60">
        <f t="shared" ref="L271" si="69">SUM(I271:K271)</f>
        <v>34</v>
      </c>
      <c r="M271" s="63">
        <v>11</v>
      </c>
      <c r="N271" s="63">
        <v>11</v>
      </c>
      <c r="O271" s="63">
        <v>12</v>
      </c>
      <c r="P271" s="50">
        <f t="shared" si="47"/>
        <v>34</v>
      </c>
      <c r="Q271" s="63">
        <v>12</v>
      </c>
      <c r="R271" s="63">
        <v>11</v>
      </c>
      <c r="S271" s="63">
        <v>10</v>
      </c>
      <c r="T271" s="64">
        <f t="shared" ref="T271:T272" si="70">S271+R271+Q271</f>
        <v>33</v>
      </c>
      <c r="U271" s="53">
        <f t="shared" ref="U271:U272" si="71">H271+L271+P271+T271</f>
        <v>135</v>
      </c>
    </row>
    <row r="272" spans="1:21" ht="27" customHeight="1">
      <c r="A272" s="148"/>
      <c r="B272" s="150"/>
      <c r="C272" s="150"/>
      <c r="D272" s="31" t="s">
        <v>18</v>
      </c>
      <c r="E272" s="63">
        <v>0</v>
      </c>
      <c r="F272" s="63">
        <v>0</v>
      </c>
      <c r="G272" s="63">
        <v>1</v>
      </c>
      <c r="H272" s="46">
        <f t="shared" si="68"/>
        <v>1</v>
      </c>
      <c r="I272" s="63">
        <v>1</v>
      </c>
      <c r="J272" s="63">
        <v>2</v>
      </c>
      <c r="K272" s="63">
        <v>2</v>
      </c>
      <c r="L272" s="60">
        <f>SUM(I272:K272)</f>
        <v>5</v>
      </c>
      <c r="M272" s="63">
        <v>1</v>
      </c>
      <c r="N272" s="63">
        <v>2</v>
      </c>
      <c r="O272" s="63">
        <v>0</v>
      </c>
      <c r="P272" s="50">
        <f t="shared" si="47"/>
        <v>3</v>
      </c>
      <c r="Q272" s="63">
        <v>2</v>
      </c>
      <c r="R272" s="63">
        <v>3</v>
      </c>
      <c r="S272" s="63">
        <v>2</v>
      </c>
      <c r="T272" s="64">
        <f t="shared" si="70"/>
        <v>7</v>
      </c>
      <c r="U272" s="53">
        <f t="shared" si="71"/>
        <v>16</v>
      </c>
    </row>
    <row r="273" spans="1:21" s="24" customFormat="1" ht="27" customHeight="1">
      <c r="A273" s="152" t="s">
        <v>108</v>
      </c>
      <c r="B273" s="153" t="s">
        <v>304</v>
      </c>
      <c r="C273" s="165" t="s">
        <v>106</v>
      </c>
      <c r="D273" s="29" t="s">
        <v>17</v>
      </c>
      <c r="E273" s="63">
        <v>100</v>
      </c>
      <c r="F273" s="63">
        <v>100</v>
      </c>
      <c r="G273" s="63">
        <v>100</v>
      </c>
      <c r="H273" s="46">
        <f t="shared" si="43"/>
        <v>300</v>
      </c>
      <c r="I273" s="63">
        <v>100</v>
      </c>
      <c r="J273" s="63">
        <v>100</v>
      </c>
      <c r="K273" s="63">
        <v>200</v>
      </c>
      <c r="L273" s="60">
        <f t="shared" si="44"/>
        <v>400</v>
      </c>
      <c r="M273" s="63">
        <v>200</v>
      </c>
      <c r="N273" s="63">
        <v>220</v>
      </c>
      <c r="O273" s="63">
        <v>220</v>
      </c>
      <c r="P273" s="50">
        <f t="shared" si="47"/>
        <v>640</v>
      </c>
      <c r="Q273" s="63">
        <v>220</v>
      </c>
      <c r="R273" s="63">
        <v>220</v>
      </c>
      <c r="S273" s="63">
        <v>220</v>
      </c>
      <c r="T273" s="64">
        <f t="shared" si="45"/>
        <v>660</v>
      </c>
      <c r="U273" s="53">
        <f t="shared" si="46"/>
        <v>2000</v>
      </c>
    </row>
    <row r="274" spans="1:21" s="24" customFormat="1" ht="23.25" customHeight="1">
      <c r="A274" s="148"/>
      <c r="B274" s="150"/>
      <c r="C274" s="166"/>
      <c r="D274" s="31" t="s">
        <v>18</v>
      </c>
      <c r="E274" s="63">
        <v>0</v>
      </c>
      <c r="F274" s="63">
        <v>0</v>
      </c>
      <c r="G274" s="63">
        <v>0</v>
      </c>
      <c r="H274" s="46">
        <f t="shared" si="43"/>
        <v>0</v>
      </c>
      <c r="I274" s="63">
        <v>0</v>
      </c>
      <c r="J274" s="63">
        <v>0</v>
      </c>
      <c r="K274" s="63">
        <v>0</v>
      </c>
      <c r="L274" s="60">
        <f t="shared" si="44"/>
        <v>0</v>
      </c>
      <c r="M274" s="63">
        <v>0</v>
      </c>
      <c r="N274" s="63">
        <v>2</v>
      </c>
      <c r="O274" s="63">
        <v>10</v>
      </c>
      <c r="P274" s="50">
        <f t="shared" si="47"/>
        <v>12</v>
      </c>
      <c r="Q274" s="63">
        <v>12</v>
      </c>
      <c r="R274" s="63">
        <v>8</v>
      </c>
      <c r="S274" s="63">
        <v>0</v>
      </c>
      <c r="T274" s="64">
        <f t="shared" si="45"/>
        <v>20</v>
      </c>
      <c r="U274" s="53">
        <f t="shared" si="46"/>
        <v>32</v>
      </c>
    </row>
    <row r="275" spans="1:21" ht="27" customHeight="1">
      <c r="A275" s="152" t="s">
        <v>108</v>
      </c>
      <c r="B275" s="153" t="s">
        <v>304</v>
      </c>
      <c r="C275" s="165" t="s">
        <v>107</v>
      </c>
      <c r="D275" s="29" t="s">
        <v>17</v>
      </c>
      <c r="E275" s="63">
        <v>8</v>
      </c>
      <c r="F275" s="63">
        <v>8</v>
      </c>
      <c r="G275" s="63">
        <v>9</v>
      </c>
      <c r="H275" s="46">
        <f t="shared" si="43"/>
        <v>25</v>
      </c>
      <c r="I275" s="63">
        <v>8</v>
      </c>
      <c r="J275" s="63">
        <v>8</v>
      </c>
      <c r="K275" s="63">
        <v>9</v>
      </c>
      <c r="L275" s="60">
        <f t="shared" si="44"/>
        <v>25</v>
      </c>
      <c r="M275" s="63">
        <v>8</v>
      </c>
      <c r="N275" s="63">
        <v>8</v>
      </c>
      <c r="O275" s="63">
        <v>9</v>
      </c>
      <c r="P275" s="50">
        <f t="shared" si="47"/>
        <v>25</v>
      </c>
      <c r="Q275" s="63">
        <v>9</v>
      </c>
      <c r="R275" s="63">
        <v>9</v>
      </c>
      <c r="S275" s="63">
        <v>7</v>
      </c>
      <c r="T275" s="64">
        <f t="shared" si="45"/>
        <v>25</v>
      </c>
      <c r="U275" s="53">
        <f t="shared" si="46"/>
        <v>100</v>
      </c>
    </row>
    <row r="276" spans="1:21" ht="28.5">
      <c r="A276" s="148"/>
      <c r="B276" s="150"/>
      <c r="C276" s="166"/>
      <c r="D276" s="31" t="s">
        <v>18</v>
      </c>
      <c r="E276" s="63">
        <v>0</v>
      </c>
      <c r="F276" s="63">
        <v>0</v>
      </c>
      <c r="G276" s="63">
        <v>0</v>
      </c>
      <c r="H276" s="46">
        <f t="shared" si="43"/>
        <v>0</v>
      </c>
      <c r="I276" s="63">
        <v>0</v>
      </c>
      <c r="J276" s="63">
        <v>0</v>
      </c>
      <c r="K276" s="63">
        <v>0</v>
      </c>
      <c r="L276" s="60">
        <f t="shared" si="44"/>
        <v>0</v>
      </c>
      <c r="M276" s="63">
        <v>0</v>
      </c>
      <c r="N276" s="63">
        <v>24</v>
      </c>
      <c r="O276" s="63">
        <v>11</v>
      </c>
      <c r="P276" s="50">
        <f t="shared" si="47"/>
        <v>35</v>
      </c>
      <c r="Q276" s="63">
        <v>11</v>
      </c>
      <c r="R276" s="63">
        <v>6</v>
      </c>
      <c r="S276" s="63">
        <v>0</v>
      </c>
      <c r="T276" s="64">
        <f t="shared" si="45"/>
        <v>17</v>
      </c>
      <c r="U276" s="53">
        <f t="shared" si="46"/>
        <v>52</v>
      </c>
    </row>
    <row r="277" spans="1:21" ht="27" customHeight="1">
      <c r="A277" s="152" t="s">
        <v>108</v>
      </c>
      <c r="B277" s="153" t="s">
        <v>304</v>
      </c>
      <c r="C277" s="153" t="s">
        <v>81</v>
      </c>
      <c r="D277" s="29" t="s">
        <v>17</v>
      </c>
      <c r="E277" s="63">
        <v>2</v>
      </c>
      <c r="F277" s="63">
        <v>2</v>
      </c>
      <c r="G277" s="63">
        <v>2</v>
      </c>
      <c r="H277" s="46">
        <f t="shared" si="43"/>
        <v>6</v>
      </c>
      <c r="I277" s="63">
        <v>3</v>
      </c>
      <c r="J277" s="63">
        <v>2</v>
      </c>
      <c r="K277" s="63">
        <v>2</v>
      </c>
      <c r="L277" s="60">
        <f t="shared" si="44"/>
        <v>7</v>
      </c>
      <c r="M277" s="63">
        <v>2</v>
      </c>
      <c r="N277" s="63">
        <v>2</v>
      </c>
      <c r="O277" s="63">
        <v>3</v>
      </c>
      <c r="P277" s="50">
        <f t="shared" si="47"/>
        <v>7</v>
      </c>
      <c r="Q277" s="63">
        <v>2</v>
      </c>
      <c r="R277" s="63">
        <v>2</v>
      </c>
      <c r="S277" s="63">
        <v>1</v>
      </c>
      <c r="T277" s="64">
        <f t="shared" si="45"/>
        <v>5</v>
      </c>
      <c r="U277" s="53">
        <f t="shared" si="46"/>
        <v>25</v>
      </c>
    </row>
    <row r="278" spans="1:21" ht="27" customHeight="1">
      <c r="A278" s="148"/>
      <c r="B278" s="150"/>
      <c r="C278" s="150"/>
      <c r="D278" s="31" t="s">
        <v>18</v>
      </c>
      <c r="E278" s="63">
        <v>5</v>
      </c>
      <c r="F278" s="63">
        <v>0</v>
      </c>
      <c r="G278" s="63">
        <v>0</v>
      </c>
      <c r="H278" s="46">
        <f t="shared" ref="H278:H293" si="72">SUM(E278:G278)</f>
        <v>5</v>
      </c>
      <c r="I278" s="63">
        <v>0</v>
      </c>
      <c r="J278" s="63">
        <v>0</v>
      </c>
      <c r="K278" s="63">
        <v>0</v>
      </c>
      <c r="L278" s="60">
        <f t="shared" ref="L278:L293" si="73">SUM(I278:K278)</f>
        <v>0</v>
      </c>
      <c r="M278" s="63">
        <v>0</v>
      </c>
      <c r="N278" s="63">
        <v>0</v>
      </c>
      <c r="O278" s="63">
        <v>0</v>
      </c>
      <c r="P278" s="50">
        <f t="shared" si="47"/>
        <v>0</v>
      </c>
      <c r="Q278" s="63">
        <v>5</v>
      </c>
      <c r="R278" s="63">
        <v>3</v>
      </c>
      <c r="S278" s="63">
        <v>3</v>
      </c>
      <c r="T278" s="64">
        <f t="shared" ref="T278:T293" si="74">S278+R278+Q278</f>
        <v>11</v>
      </c>
      <c r="U278" s="53">
        <f t="shared" ref="U278:U293" si="75">H278+L278+P278+T278</f>
        <v>16</v>
      </c>
    </row>
    <row r="279" spans="1:21" ht="27" customHeight="1">
      <c r="A279" s="152" t="s">
        <v>108</v>
      </c>
      <c r="B279" s="153" t="s">
        <v>304</v>
      </c>
      <c r="C279" s="153" t="s">
        <v>163</v>
      </c>
      <c r="D279" s="29" t="s">
        <v>17</v>
      </c>
      <c r="E279" s="63">
        <v>46</v>
      </c>
      <c r="F279" s="63">
        <v>47</v>
      </c>
      <c r="G279" s="63">
        <v>47</v>
      </c>
      <c r="H279" s="46">
        <f t="shared" si="72"/>
        <v>140</v>
      </c>
      <c r="I279" s="63">
        <v>46</v>
      </c>
      <c r="J279" s="63">
        <v>46</v>
      </c>
      <c r="K279" s="63">
        <v>47</v>
      </c>
      <c r="L279" s="60">
        <f t="shared" si="73"/>
        <v>139</v>
      </c>
      <c r="M279" s="63">
        <v>47</v>
      </c>
      <c r="N279" s="63">
        <v>47</v>
      </c>
      <c r="O279" s="63">
        <v>46</v>
      </c>
      <c r="P279" s="50">
        <f t="shared" si="47"/>
        <v>140</v>
      </c>
      <c r="Q279" s="63">
        <v>47</v>
      </c>
      <c r="R279" s="63">
        <v>47</v>
      </c>
      <c r="S279" s="63">
        <v>47</v>
      </c>
      <c r="T279" s="64">
        <f t="shared" si="74"/>
        <v>141</v>
      </c>
      <c r="U279" s="53">
        <f t="shared" si="75"/>
        <v>560</v>
      </c>
    </row>
    <row r="280" spans="1:21" ht="27" customHeight="1">
      <c r="A280" s="148"/>
      <c r="B280" s="150"/>
      <c r="C280" s="150"/>
      <c r="D280" s="31" t="s">
        <v>18</v>
      </c>
      <c r="E280" s="63">
        <v>43</v>
      </c>
      <c r="F280" s="63">
        <v>0</v>
      </c>
      <c r="G280" s="63">
        <v>0</v>
      </c>
      <c r="H280" s="46">
        <f t="shared" si="72"/>
        <v>43</v>
      </c>
      <c r="I280" s="63">
        <v>0</v>
      </c>
      <c r="J280" s="63">
        <v>0</v>
      </c>
      <c r="K280" s="63">
        <v>0</v>
      </c>
      <c r="L280" s="60">
        <f t="shared" si="73"/>
        <v>0</v>
      </c>
      <c r="M280" s="63">
        <v>0</v>
      </c>
      <c r="N280" s="63">
        <v>0</v>
      </c>
      <c r="O280" s="63">
        <v>0</v>
      </c>
      <c r="P280" s="50">
        <f t="shared" ref="P280:P304" si="76">SUM(M280:O280)</f>
        <v>0</v>
      </c>
      <c r="Q280" s="63">
        <v>58</v>
      </c>
      <c r="R280" s="63">
        <v>37</v>
      </c>
      <c r="S280" s="63">
        <v>51</v>
      </c>
      <c r="T280" s="64">
        <f t="shared" si="74"/>
        <v>146</v>
      </c>
      <c r="U280" s="53">
        <f t="shared" si="75"/>
        <v>189</v>
      </c>
    </row>
    <row r="281" spans="1:21" ht="27" customHeight="1">
      <c r="A281" s="152" t="s">
        <v>108</v>
      </c>
      <c r="B281" s="153" t="s">
        <v>304</v>
      </c>
      <c r="C281" s="153" t="s">
        <v>109</v>
      </c>
      <c r="D281" s="29" t="s">
        <v>17</v>
      </c>
      <c r="E281" s="63">
        <v>13</v>
      </c>
      <c r="F281" s="63">
        <v>13</v>
      </c>
      <c r="G281" s="63">
        <v>12</v>
      </c>
      <c r="H281" s="46">
        <f t="shared" si="72"/>
        <v>38</v>
      </c>
      <c r="I281" s="63">
        <v>12</v>
      </c>
      <c r="J281" s="63">
        <v>12</v>
      </c>
      <c r="K281" s="63">
        <v>11</v>
      </c>
      <c r="L281" s="60">
        <f t="shared" si="73"/>
        <v>35</v>
      </c>
      <c r="M281" s="63">
        <v>13</v>
      </c>
      <c r="N281" s="63">
        <v>13</v>
      </c>
      <c r="O281" s="63">
        <v>13</v>
      </c>
      <c r="P281" s="50">
        <f t="shared" si="76"/>
        <v>39</v>
      </c>
      <c r="Q281" s="63">
        <v>14</v>
      </c>
      <c r="R281" s="63">
        <v>12</v>
      </c>
      <c r="S281" s="63">
        <v>12</v>
      </c>
      <c r="T281" s="64">
        <f t="shared" si="74"/>
        <v>38</v>
      </c>
      <c r="U281" s="53">
        <f t="shared" si="75"/>
        <v>150</v>
      </c>
    </row>
    <row r="282" spans="1:21" ht="27" customHeight="1">
      <c r="A282" s="148"/>
      <c r="B282" s="150"/>
      <c r="C282" s="150"/>
      <c r="D282" s="31" t="s">
        <v>18</v>
      </c>
      <c r="E282" s="63">
        <v>0</v>
      </c>
      <c r="F282" s="63">
        <v>0</v>
      </c>
      <c r="G282" s="63">
        <v>12</v>
      </c>
      <c r="H282" s="46">
        <f t="shared" si="72"/>
        <v>12</v>
      </c>
      <c r="I282" s="63">
        <v>75</v>
      </c>
      <c r="J282" s="63">
        <v>86</v>
      </c>
      <c r="K282" s="63">
        <v>39</v>
      </c>
      <c r="L282" s="60">
        <f t="shared" si="73"/>
        <v>200</v>
      </c>
      <c r="M282" s="63">
        <v>7</v>
      </c>
      <c r="N282" s="63">
        <v>6</v>
      </c>
      <c r="O282" s="63">
        <v>20</v>
      </c>
      <c r="P282" s="50">
        <f t="shared" si="76"/>
        <v>33</v>
      </c>
      <c r="Q282" s="63">
        <v>16</v>
      </c>
      <c r="R282" s="63">
        <v>9</v>
      </c>
      <c r="S282" s="63">
        <v>1</v>
      </c>
      <c r="T282" s="64">
        <f t="shared" si="74"/>
        <v>26</v>
      </c>
      <c r="U282" s="53">
        <f t="shared" si="75"/>
        <v>271</v>
      </c>
    </row>
    <row r="283" spans="1:21" ht="27" customHeight="1">
      <c r="A283" s="152" t="s">
        <v>108</v>
      </c>
      <c r="B283" s="153" t="s">
        <v>304</v>
      </c>
      <c r="C283" s="153" t="s">
        <v>101</v>
      </c>
      <c r="D283" s="29" t="s">
        <v>17</v>
      </c>
      <c r="E283" s="63">
        <v>6</v>
      </c>
      <c r="F283" s="63">
        <v>6</v>
      </c>
      <c r="G283" s="63">
        <v>6</v>
      </c>
      <c r="H283" s="46">
        <f t="shared" si="72"/>
        <v>18</v>
      </c>
      <c r="I283" s="63">
        <v>6</v>
      </c>
      <c r="J283" s="63">
        <v>5</v>
      </c>
      <c r="K283" s="63">
        <v>6</v>
      </c>
      <c r="L283" s="60">
        <f t="shared" si="73"/>
        <v>17</v>
      </c>
      <c r="M283" s="63">
        <v>6</v>
      </c>
      <c r="N283" s="63">
        <v>6</v>
      </c>
      <c r="O283" s="63">
        <v>6</v>
      </c>
      <c r="P283" s="50">
        <f t="shared" si="76"/>
        <v>18</v>
      </c>
      <c r="Q283" s="63">
        <v>6</v>
      </c>
      <c r="R283" s="63">
        <v>5</v>
      </c>
      <c r="S283" s="63">
        <v>6</v>
      </c>
      <c r="T283" s="64">
        <f t="shared" si="74"/>
        <v>17</v>
      </c>
      <c r="U283" s="53">
        <f t="shared" si="75"/>
        <v>70</v>
      </c>
    </row>
    <row r="284" spans="1:21" ht="27" customHeight="1">
      <c r="A284" s="148"/>
      <c r="B284" s="150"/>
      <c r="C284" s="150"/>
      <c r="D284" s="31" t="s">
        <v>18</v>
      </c>
      <c r="E284" s="63">
        <v>0</v>
      </c>
      <c r="F284" s="63">
        <v>0</v>
      </c>
      <c r="G284" s="63">
        <v>7</v>
      </c>
      <c r="H284" s="46">
        <f t="shared" si="72"/>
        <v>7</v>
      </c>
      <c r="I284" s="63">
        <v>9</v>
      </c>
      <c r="J284" s="63">
        <v>14</v>
      </c>
      <c r="K284" s="63">
        <v>7</v>
      </c>
      <c r="L284" s="60">
        <f t="shared" si="73"/>
        <v>30</v>
      </c>
      <c r="M284" s="63">
        <v>6</v>
      </c>
      <c r="N284" s="63">
        <v>5</v>
      </c>
      <c r="O284" s="63">
        <v>12</v>
      </c>
      <c r="P284" s="50">
        <f t="shared" si="76"/>
        <v>23</v>
      </c>
      <c r="Q284" s="63">
        <v>19</v>
      </c>
      <c r="R284" s="63">
        <v>17</v>
      </c>
      <c r="S284" s="63">
        <v>1</v>
      </c>
      <c r="T284" s="64">
        <f t="shared" si="74"/>
        <v>37</v>
      </c>
      <c r="U284" s="53">
        <f t="shared" si="75"/>
        <v>97</v>
      </c>
    </row>
    <row r="285" spans="1:21" ht="27" customHeight="1">
      <c r="A285" s="152" t="s">
        <v>110</v>
      </c>
      <c r="B285" s="153" t="s">
        <v>236</v>
      </c>
      <c r="C285" s="153" t="s">
        <v>111</v>
      </c>
      <c r="D285" s="29" t="s">
        <v>17</v>
      </c>
      <c r="E285" s="63">
        <v>141</v>
      </c>
      <c r="F285" s="63">
        <v>166</v>
      </c>
      <c r="G285" s="63">
        <v>235</v>
      </c>
      <c r="H285" s="46">
        <f t="shared" si="72"/>
        <v>542</v>
      </c>
      <c r="I285" s="63">
        <v>221</v>
      </c>
      <c r="J285" s="63">
        <v>212</v>
      </c>
      <c r="K285" s="63">
        <v>235</v>
      </c>
      <c r="L285" s="60">
        <f t="shared" si="73"/>
        <v>668</v>
      </c>
      <c r="M285" s="63">
        <v>247</v>
      </c>
      <c r="N285" s="63">
        <v>205</v>
      </c>
      <c r="O285" s="63">
        <v>238</v>
      </c>
      <c r="P285" s="50">
        <f t="shared" si="76"/>
        <v>690</v>
      </c>
      <c r="Q285" s="63">
        <v>263</v>
      </c>
      <c r="R285" s="63">
        <v>230</v>
      </c>
      <c r="S285" s="63">
        <v>100</v>
      </c>
      <c r="T285" s="64">
        <f t="shared" si="74"/>
        <v>593</v>
      </c>
      <c r="U285" s="53">
        <f>H285+L285+P285+T285</f>
        <v>2493</v>
      </c>
    </row>
    <row r="286" spans="1:21" ht="27" customHeight="1">
      <c r="A286" s="148"/>
      <c r="B286" s="150"/>
      <c r="C286" s="150"/>
      <c r="D286" s="31" t="s">
        <v>18</v>
      </c>
      <c r="E286" s="63">
        <v>115</v>
      </c>
      <c r="F286" s="63">
        <v>186</v>
      </c>
      <c r="G286" s="63">
        <v>246</v>
      </c>
      <c r="H286" s="46">
        <f t="shared" si="72"/>
        <v>547</v>
      </c>
      <c r="I286" s="63">
        <v>198</v>
      </c>
      <c r="J286" s="63">
        <v>230</v>
      </c>
      <c r="K286" s="63">
        <v>222</v>
      </c>
      <c r="L286" s="60">
        <f t="shared" si="73"/>
        <v>650</v>
      </c>
      <c r="M286" s="63">
        <v>201</v>
      </c>
      <c r="N286" s="63">
        <v>204</v>
      </c>
      <c r="O286" s="63">
        <v>202</v>
      </c>
      <c r="P286" s="50">
        <f t="shared" si="76"/>
        <v>607</v>
      </c>
      <c r="Q286" s="63">
        <v>195</v>
      </c>
      <c r="R286" s="63">
        <v>249</v>
      </c>
      <c r="S286" s="63">
        <v>250</v>
      </c>
      <c r="T286" s="64">
        <f t="shared" si="74"/>
        <v>694</v>
      </c>
      <c r="U286" s="53">
        <f t="shared" si="75"/>
        <v>2498</v>
      </c>
    </row>
    <row r="287" spans="1:21" ht="27" customHeight="1">
      <c r="A287" s="152" t="s">
        <v>110</v>
      </c>
      <c r="B287" s="153" t="s">
        <v>236</v>
      </c>
      <c r="C287" s="153" t="s">
        <v>112</v>
      </c>
      <c r="D287" s="29" t="s">
        <v>17</v>
      </c>
      <c r="E287" s="63">
        <v>54</v>
      </c>
      <c r="F287" s="63">
        <v>77</v>
      </c>
      <c r="G287" s="63">
        <v>64</v>
      </c>
      <c r="H287" s="46">
        <f t="shared" si="72"/>
        <v>195</v>
      </c>
      <c r="I287" s="63">
        <v>51</v>
      </c>
      <c r="J287" s="63">
        <v>54</v>
      </c>
      <c r="K287" s="63">
        <v>61</v>
      </c>
      <c r="L287" s="60">
        <f t="shared" si="73"/>
        <v>166</v>
      </c>
      <c r="M287" s="63">
        <v>87</v>
      </c>
      <c r="N287" s="63">
        <v>47</v>
      </c>
      <c r="O287" s="63">
        <v>66</v>
      </c>
      <c r="P287" s="50">
        <f t="shared" si="76"/>
        <v>200</v>
      </c>
      <c r="Q287" s="63">
        <v>73</v>
      </c>
      <c r="R287" s="63">
        <v>90</v>
      </c>
      <c r="S287" s="63">
        <v>80</v>
      </c>
      <c r="T287" s="64">
        <f t="shared" si="74"/>
        <v>243</v>
      </c>
      <c r="U287" s="53">
        <f t="shared" si="75"/>
        <v>804</v>
      </c>
    </row>
    <row r="288" spans="1:21" ht="27" customHeight="1">
      <c r="A288" s="148"/>
      <c r="B288" s="150"/>
      <c r="C288" s="150"/>
      <c r="D288" s="31" t="s">
        <v>18</v>
      </c>
      <c r="E288" s="63">
        <v>45</v>
      </c>
      <c r="F288" s="63">
        <v>66</v>
      </c>
      <c r="G288" s="63">
        <v>102</v>
      </c>
      <c r="H288" s="46">
        <f t="shared" si="72"/>
        <v>213</v>
      </c>
      <c r="I288" s="63">
        <v>71</v>
      </c>
      <c r="J288" s="63">
        <v>107</v>
      </c>
      <c r="K288" s="63">
        <v>88</v>
      </c>
      <c r="L288" s="60">
        <f t="shared" si="73"/>
        <v>266</v>
      </c>
      <c r="M288" s="63">
        <v>94</v>
      </c>
      <c r="N288" s="63">
        <v>56</v>
      </c>
      <c r="O288" s="63">
        <v>60</v>
      </c>
      <c r="P288" s="50">
        <f t="shared" si="76"/>
        <v>210</v>
      </c>
      <c r="Q288" s="63">
        <v>74</v>
      </c>
      <c r="R288" s="63">
        <v>59</v>
      </c>
      <c r="S288" s="63">
        <v>45</v>
      </c>
      <c r="T288" s="64">
        <f t="shared" si="74"/>
        <v>178</v>
      </c>
      <c r="U288" s="53">
        <f t="shared" si="75"/>
        <v>867</v>
      </c>
    </row>
    <row r="289" spans="1:21" ht="27" customHeight="1">
      <c r="A289" s="152" t="s">
        <v>110</v>
      </c>
      <c r="B289" s="153" t="s">
        <v>236</v>
      </c>
      <c r="C289" s="153" t="s">
        <v>113</v>
      </c>
      <c r="D289" s="29" t="s">
        <v>17</v>
      </c>
      <c r="E289" s="63">
        <v>90</v>
      </c>
      <c r="F289" s="63">
        <v>106</v>
      </c>
      <c r="G289" s="63">
        <v>132</v>
      </c>
      <c r="H289" s="46">
        <f t="shared" si="72"/>
        <v>328</v>
      </c>
      <c r="I289" s="63">
        <v>122</v>
      </c>
      <c r="J289" s="63">
        <v>139</v>
      </c>
      <c r="K289" s="63">
        <v>129</v>
      </c>
      <c r="L289" s="60">
        <f t="shared" si="73"/>
        <v>390</v>
      </c>
      <c r="M289" s="63">
        <v>133</v>
      </c>
      <c r="N289" s="63">
        <v>112</v>
      </c>
      <c r="O289" s="63">
        <v>94</v>
      </c>
      <c r="P289" s="50">
        <f t="shared" si="76"/>
        <v>339</v>
      </c>
      <c r="Q289" s="63">
        <v>91</v>
      </c>
      <c r="R289" s="63">
        <v>50</v>
      </c>
      <c r="S289" s="63">
        <v>50</v>
      </c>
      <c r="T289" s="64">
        <f t="shared" si="74"/>
        <v>191</v>
      </c>
      <c r="U289" s="53">
        <f t="shared" si="75"/>
        <v>1248</v>
      </c>
    </row>
    <row r="290" spans="1:21" ht="27" customHeight="1">
      <c r="A290" s="148"/>
      <c r="B290" s="150"/>
      <c r="C290" s="150"/>
      <c r="D290" s="31" t="s">
        <v>18</v>
      </c>
      <c r="E290" s="63">
        <v>60</v>
      </c>
      <c r="F290" s="63">
        <v>85</v>
      </c>
      <c r="G290" s="63">
        <v>109</v>
      </c>
      <c r="H290" s="46">
        <f t="shared" si="72"/>
        <v>254</v>
      </c>
      <c r="I290" s="63">
        <v>75</v>
      </c>
      <c r="J290" s="63">
        <v>79</v>
      </c>
      <c r="K290" s="63">
        <v>96</v>
      </c>
      <c r="L290" s="60">
        <f t="shared" si="73"/>
        <v>250</v>
      </c>
      <c r="M290" s="63">
        <v>130</v>
      </c>
      <c r="N290" s="63">
        <v>0</v>
      </c>
      <c r="O290" s="63">
        <v>115</v>
      </c>
      <c r="P290" s="50">
        <f t="shared" si="76"/>
        <v>245</v>
      </c>
      <c r="Q290" s="63">
        <v>70</v>
      </c>
      <c r="R290" s="63">
        <v>102</v>
      </c>
      <c r="S290" s="63">
        <v>100</v>
      </c>
      <c r="T290" s="64">
        <f t="shared" si="74"/>
        <v>272</v>
      </c>
      <c r="U290" s="53">
        <f t="shared" si="75"/>
        <v>1021</v>
      </c>
    </row>
    <row r="291" spans="1:21" ht="27" customHeight="1">
      <c r="A291" s="152" t="s">
        <v>110</v>
      </c>
      <c r="B291" s="153" t="s">
        <v>236</v>
      </c>
      <c r="C291" s="153" t="s">
        <v>191</v>
      </c>
      <c r="D291" s="29" t="s">
        <v>17</v>
      </c>
      <c r="E291" s="63">
        <v>0</v>
      </c>
      <c r="F291" s="63">
        <v>3</v>
      </c>
      <c r="G291" s="63">
        <v>3</v>
      </c>
      <c r="H291" s="46">
        <f t="shared" si="72"/>
        <v>6</v>
      </c>
      <c r="I291" s="63">
        <v>3</v>
      </c>
      <c r="J291" s="63">
        <v>6</v>
      </c>
      <c r="K291" s="63">
        <v>3</v>
      </c>
      <c r="L291" s="60">
        <f t="shared" si="73"/>
        <v>12</v>
      </c>
      <c r="M291" s="63">
        <v>3</v>
      </c>
      <c r="N291" s="63">
        <v>3</v>
      </c>
      <c r="O291" s="63">
        <v>3</v>
      </c>
      <c r="P291" s="50">
        <f t="shared" si="76"/>
        <v>9</v>
      </c>
      <c r="Q291" s="63">
        <v>3</v>
      </c>
      <c r="R291" s="63">
        <v>3</v>
      </c>
      <c r="S291" s="63">
        <v>3</v>
      </c>
      <c r="T291" s="64">
        <f t="shared" si="74"/>
        <v>9</v>
      </c>
      <c r="U291" s="53">
        <f t="shared" si="75"/>
        <v>36</v>
      </c>
    </row>
    <row r="292" spans="1:21" ht="27" customHeight="1">
      <c r="A292" s="148"/>
      <c r="B292" s="150"/>
      <c r="C292" s="150"/>
      <c r="D292" s="31" t="s">
        <v>18</v>
      </c>
      <c r="E292" s="63">
        <v>0</v>
      </c>
      <c r="F292" s="63">
        <v>3</v>
      </c>
      <c r="G292" s="63">
        <v>3</v>
      </c>
      <c r="H292" s="46">
        <f t="shared" si="72"/>
        <v>6</v>
      </c>
      <c r="I292" s="63">
        <v>4</v>
      </c>
      <c r="J292" s="63">
        <v>6</v>
      </c>
      <c r="K292" s="63">
        <v>3</v>
      </c>
      <c r="L292" s="60">
        <f t="shared" si="73"/>
        <v>13</v>
      </c>
      <c r="M292" s="63">
        <v>3</v>
      </c>
      <c r="N292" s="63">
        <v>6</v>
      </c>
      <c r="O292" s="63">
        <v>5</v>
      </c>
      <c r="P292" s="50">
        <f t="shared" si="76"/>
        <v>14</v>
      </c>
      <c r="Q292" s="63">
        <v>3</v>
      </c>
      <c r="R292" s="63">
        <v>0</v>
      </c>
      <c r="S292" s="63">
        <v>0</v>
      </c>
      <c r="T292" s="64">
        <f t="shared" si="74"/>
        <v>3</v>
      </c>
      <c r="U292" s="53">
        <f t="shared" si="75"/>
        <v>36</v>
      </c>
    </row>
    <row r="293" spans="1:21" ht="27" customHeight="1">
      <c r="A293" s="152" t="s">
        <v>110</v>
      </c>
      <c r="B293" s="153" t="s">
        <v>115</v>
      </c>
      <c r="C293" s="153" t="s">
        <v>237</v>
      </c>
      <c r="D293" s="29" t="s">
        <v>17</v>
      </c>
      <c r="E293" s="63">
        <v>4</v>
      </c>
      <c r="F293" s="63">
        <v>4</v>
      </c>
      <c r="G293" s="63">
        <v>8</v>
      </c>
      <c r="H293" s="46">
        <f t="shared" si="72"/>
        <v>16</v>
      </c>
      <c r="I293" s="63">
        <v>4</v>
      </c>
      <c r="J293" s="63">
        <v>8</v>
      </c>
      <c r="K293" s="63">
        <v>4</v>
      </c>
      <c r="L293" s="60">
        <f t="shared" si="73"/>
        <v>16</v>
      </c>
      <c r="M293" s="63">
        <v>4</v>
      </c>
      <c r="N293" s="63">
        <v>4</v>
      </c>
      <c r="O293" s="63">
        <v>4</v>
      </c>
      <c r="P293" s="50">
        <f t="shared" si="76"/>
        <v>12</v>
      </c>
      <c r="Q293" s="63">
        <v>4</v>
      </c>
      <c r="R293" s="63">
        <v>4</v>
      </c>
      <c r="S293" s="63">
        <v>4</v>
      </c>
      <c r="T293" s="64">
        <f t="shared" si="74"/>
        <v>12</v>
      </c>
      <c r="U293" s="53">
        <f t="shared" si="75"/>
        <v>56</v>
      </c>
    </row>
    <row r="294" spans="1:21" ht="27" customHeight="1">
      <c r="A294" s="148"/>
      <c r="B294" s="150"/>
      <c r="C294" s="150"/>
      <c r="D294" s="31" t="s">
        <v>18</v>
      </c>
      <c r="E294" s="63">
        <v>4</v>
      </c>
      <c r="F294" s="63">
        <v>4</v>
      </c>
      <c r="G294" s="63">
        <v>4</v>
      </c>
      <c r="H294" s="46">
        <f t="shared" ref="H294:H304" si="77">SUM(E294:G294)</f>
        <v>12</v>
      </c>
      <c r="I294" s="63">
        <v>4</v>
      </c>
      <c r="J294" s="63">
        <v>4</v>
      </c>
      <c r="K294" s="63">
        <v>4</v>
      </c>
      <c r="L294" s="60">
        <f t="shared" ref="L294:L304" si="78">SUM(I294:K294)</f>
        <v>12</v>
      </c>
      <c r="M294" s="63">
        <v>8</v>
      </c>
      <c r="N294" s="63">
        <v>4</v>
      </c>
      <c r="O294" s="63">
        <v>4</v>
      </c>
      <c r="P294" s="50">
        <f t="shared" si="76"/>
        <v>16</v>
      </c>
      <c r="Q294" s="63">
        <v>4</v>
      </c>
      <c r="R294" s="63">
        <v>8</v>
      </c>
      <c r="S294" s="63">
        <v>4</v>
      </c>
      <c r="T294" s="64">
        <f t="shared" ref="T294:T304" si="79">S294+R294+Q294</f>
        <v>16</v>
      </c>
      <c r="U294" s="53">
        <f t="shared" ref="U294:U304" si="80">H294+L294+P294+T294</f>
        <v>56</v>
      </c>
    </row>
    <row r="295" spans="1:21" ht="27" customHeight="1">
      <c r="A295" s="152" t="s">
        <v>110</v>
      </c>
      <c r="B295" s="153" t="s">
        <v>115</v>
      </c>
      <c r="C295" s="153" t="s">
        <v>22</v>
      </c>
      <c r="D295" s="29" t="s">
        <v>17</v>
      </c>
      <c r="E295" s="63">
        <v>26</v>
      </c>
      <c r="F295" s="63">
        <v>26</v>
      </c>
      <c r="G295" s="63">
        <v>26</v>
      </c>
      <c r="H295" s="46">
        <f t="shared" si="77"/>
        <v>78</v>
      </c>
      <c r="I295" s="63">
        <v>26</v>
      </c>
      <c r="J295" s="63">
        <v>26</v>
      </c>
      <c r="K295" s="63">
        <v>26</v>
      </c>
      <c r="L295" s="60">
        <f t="shared" si="78"/>
        <v>78</v>
      </c>
      <c r="M295" s="63">
        <v>26</v>
      </c>
      <c r="N295" s="63">
        <v>26</v>
      </c>
      <c r="O295" s="63">
        <v>26</v>
      </c>
      <c r="P295" s="50">
        <f t="shared" si="76"/>
        <v>78</v>
      </c>
      <c r="Q295" s="63">
        <v>26</v>
      </c>
      <c r="R295" s="63">
        <v>26</v>
      </c>
      <c r="S295" s="63">
        <v>26</v>
      </c>
      <c r="T295" s="64">
        <f t="shared" si="79"/>
        <v>78</v>
      </c>
      <c r="U295" s="53">
        <f t="shared" si="80"/>
        <v>312</v>
      </c>
    </row>
    <row r="296" spans="1:21" ht="27" customHeight="1">
      <c r="A296" s="148"/>
      <c r="B296" s="150"/>
      <c r="C296" s="150"/>
      <c r="D296" s="31" t="s">
        <v>18</v>
      </c>
      <c r="E296" s="63">
        <v>25</v>
      </c>
      <c r="F296" s="63">
        <v>25</v>
      </c>
      <c r="G296" s="63">
        <v>25</v>
      </c>
      <c r="H296" s="46">
        <f t="shared" si="77"/>
        <v>75</v>
      </c>
      <c r="I296" s="63">
        <v>25</v>
      </c>
      <c r="J296" s="63">
        <v>30</v>
      </c>
      <c r="K296" s="63">
        <v>30</v>
      </c>
      <c r="L296" s="60">
        <f t="shared" si="78"/>
        <v>85</v>
      </c>
      <c r="M296" s="63">
        <v>40</v>
      </c>
      <c r="N296" s="63">
        <v>26</v>
      </c>
      <c r="O296" s="63">
        <v>14</v>
      </c>
      <c r="P296" s="50">
        <f t="shared" si="76"/>
        <v>80</v>
      </c>
      <c r="Q296" s="63">
        <v>22</v>
      </c>
      <c r="R296" s="63">
        <v>24</v>
      </c>
      <c r="S296" s="63">
        <v>30</v>
      </c>
      <c r="T296" s="64">
        <f t="shared" si="79"/>
        <v>76</v>
      </c>
      <c r="U296" s="53">
        <f t="shared" si="80"/>
        <v>316</v>
      </c>
    </row>
    <row r="297" spans="1:21" ht="27" customHeight="1">
      <c r="A297" s="152" t="s">
        <v>110</v>
      </c>
      <c r="B297" s="153" t="s">
        <v>115</v>
      </c>
      <c r="C297" s="153" t="s">
        <v>114</v>
      </c>
      <c r="D297" s="29" t="s">
        <v>17</v>
      </c>
      <c r="E297" s="63">
        <v>170</v>
      </c>
      <c r="F297" s="63">
        <v>170</v>
      </c>
      <c r="G297" s="63">
        <v>170</v>
      </c>
      <c r="H297" s="46">
        <f t="shared" si="77"/>
        <v>510</v>
      </c>
      <c r="I297" s="63">
        <v>170</v>
      </c>
      <c r="J297" s="63">
        <v>170</v>
      </c>
      <c r="K297" s="63">
        <v>170</v>
      </c>
      <c r="L297" s="60">
        <f t="shared" si="78"/>
        <v>510</v>
      </c>
      <c r="M297" s="63">
        <v>170</v>
      </c>
      <c r="N297" s="63">
        <v>170</v>
      </c>
      <c r="O297" s="63">
        <v>170</v>
      </c>
      <c r="P297" s="50">
        <f t="shared" si="76"/>
        <v>510</v>
      </c>
      <c r="Q297" s="63">
        <v>170</v>
      </c>
      <c r="R297" s="63">
        <v>170</v>
      </c>
      <c r="S297" s="63">
        <v>170</v>
      </c>
      <c r="T297" s="64">
        <f t="shared" si="79"/>
        <v>510</v>
      </c>
      <c r="U297" s="53">
        <f t="shared" si="80"/>
        <v>2040</v>
      </c>
    </row>
    <row r="298" spans="1:21" ht="27" customHeight="1">
      <c r="A298" s="148"/>
      <c r="B298" s="150"/>
      <c r="C298" s="150"/>
      <c r="D298" s="31" t="s">
        <v>18</v>
      </c>
      <c r="E298" s="63">
        <v>170</v>
      </c>
      <c r="F298" s="63">
        <v>170</v>
      </c>
      <c r="G298" s="63">
        <v>0</v>
      </c>
      <c r="H298" s="46">
        <f t="shared" si="77"/>
        <v>340</v>
      </c>
      <c r="I298" s="63">
        <v>0</v>
      </c>
      <c r="J298" s="63">
        <v>500</v>
      </c>
      <c r="K298" s="63">
        <v>400</v>
      </c>
      <c r="L298" s="60">
        <f t="shared" si="78"/>
        <v>900</v>
      </c>
      <c r="M298" s="63">
        <v>170</v>
      </c>
      <c r="N298" s="63">
        <v>200</v>
      </c>
      <c r="O298" s="63">
        <v>170</v>
      </c>
      <c r="P298" s="50">
        <f t="shared" si="76"/>
        <v>540</v>
      </c>
      <c r="Q298" s="63">
        <v>300</v>
      </c>
      <c r="R298" s="63">
        <v>300</v>
      </c>
      <c r="S298" s="63">
        <v>100</v>
      </c>
      <c r="T298" s="64">
        <f t="shared" si="79"/>
        <v>700</v>
      </c>
      <c r="U298" s="53">
        <f t="shared" si="80"/>
        <v>2480</v>
      </c>
    </row>
    <row r="299" spans="1:21" ht="27" customHeight="1">
      <c r="A299" s="152" t="s">
        <v>110</v>
      </c>
      <c r="B299" s="153" t="s">
        <v>115</v>
      </c>
      <c r="C299" s="153" t="s">
        <v>238</v>
      </c>
      <c r="D299" s="29" t="s">
        <v>17</v>
      </c>
      <c r="E299" s="63">
        <v>32</v>
      </c>
      <c r="F299" s="63">
        <v>32</v>
      </c>
      <c r="G299" s="63">
        <v>32</v>
      </c>
      <c r="H299" s="46">
        <f t="shared" si="77"/>
        <v>96</v>
      </c>
      <c r="I299" s="63">
        <v>32</v>
      </c>
      <c r="J299" s="63">
        <v>40</v>
      </c>
      <c r="K299" s="63">
        <v>32</v>
      </c>
      <c r="L299" s="60">
        <f t="shared" si="78"/>
        <v>104</v>
      </c>
      <c r="M299" s="63">
        <v>32</v>
      </c>
      <c r="N299" s="63">
        <v>32</v>
      </c>
      <c r="O299" s="63">
        <v>32</v>
      </c>
      <c r="P299" s="50">
        <f t="shared" si="76"/>
        <v>96</v>
      </c>
      <c r="Q299" s="63">
        <v>32</v>
      </c>
      <c r="R299" s="63">
        <v>32</v>
      </c>
      <c r="S299" s="63">
        <v>31</v>
      </c>
      <c r="T299" s="64">
        <f t="shared" si="79"/>
        <v>95</v>
      </c>
      <c r="U299" s="53">
        <f t="shared" si="80"/>
        <v>391</v>
      </c>
    </row>
    <row r="300" spans="1:21" ht="27" customHeight="1">
      <c r="A300" s="148"/>
      <c r="B300" s="150"/>
      <c r="C300" s="150"/>
      <c r="D300" s="31" t="s">
        <v>18</v>
      </c>
      <c r="E300" s="63">
        <v>32</v>
      </c>
      <c r="F300" s="63">
        <v>15</v>
      </c>
      <c r="G300" s="63">
        <v>25</v>
      </c>
      <c r="H300" s="46">
        <f t="shared" si="77"/>
        <v>72</v>
      </c>
      <c r="I300" s="63">
        <v>30</v>
      </c>
      <c r="J300" s="63">
        <v>14</v>
      </c>
      <c r="K300" s="63">
        <v>30</v>
      </c>
      <c r="L300" s="60">
        <f t="shared" si="78"/>
        <v>74</v>
      </c>
      <c r="M300" s="63">
        <v>40</v>
      </c>
      <c r="N300" s="63">
        <v>6</v>
      </c>
      <c r="O300" s="63">
        <v>36</v>
      </c>
      <c r="P300" s="50">
        <f t="shared" si="76"/>
        <v>82</v>
      </c>
      <c r="Q300" s="63">
        <v>25</v>
      </c>
      <c r="R300" s="63">
        <v>25</v>
      </c>
      <c r="S300" s="63">
        <v>25</v>
      </c>
      <c r="T300" s="64">
        <f t="shared" si="79"/>
        <v>75</v>
      </c>
      <c r="U300" s="53">
        <f t="shared" si="80"/>
        <v>303</v>
      </c>
    </row>
    <row r="301" spans="1:21" ht="28.5">
      <c r="A301" s="152" t="s">
        <v>110</v>
      </c>
      <c r="B301" s="153" t="s">
        <v>115</v>
      </c>
      <c r="C301" s="150" t="s">
        <v>261</v>
      </c>
      <c r="D301" s="29" t="s">
        <v>17</v>
      </c>
      <c r="E301" s="63">
        <v>3</v>
      </c>
      <c r="F301" s="63">
        <v>3</v>
      </c>
      <c r="G301" s="63">
        <v>5</v>
      </c>
      <c r="H301" s="46">
        <f t="shared" si="77"/>
        <v>11</v>
      </c>
      <c r="I301" s="63">
        <v>3</v>
      </c>
      <c r="J301" s="63">
        <v>5</v>
      </c>
      <c r="K301" s="63">
        <v>3</v>
      </c>
      <c r="L301" s="60">
        <f t="shared" si="78"/>
        <v>11</v>
      </c>
      <c r="M301" s="63">
        <v>3</v>
      </c>
      <c r="N301" s="63">
        <v>4</v>
      </c>
      <c r="O301" s="63">
        <v>3</v>
      </c>
      <c r="P301" s="50">
        <f t="shared" si="76"/>
        <v>10</v>
      </c>
      <c r="Q301" s="63">
        <v>3</v>
      </c>
      <c r="R301" s="63">
        <v>3</v>
      </c>
      <c r="S301" s="63">
        <v>3</v>
      </c>
      <c r="T301" s="64">
        <f t="shared" si="79"/>
        <v>9</v>
      </c>
      <c r="U301" s="53">
        <f t="shared" si="80"/>
        <v>41</v>
      </c>
    </row>
    <row r="302" spans="1:21" ht="28.5">
      <c r="A302" s="148"/>
      <c r="B302" s="150"/>
      <c r="C302" s="151"/>
      <c r="D302" s="31" t="s">
        <v>18</v>
      </c>
      <c r="E302" s="63">
        <v>0</v>
      </c>
      <c r="F302" s="63">
        <v>4</v>
      </c>
      <c r="G302" s="63">
        <v>4</v>
      </c>
      <c r="H302" s="46">
        <f t="shared" si="77"/>
        <v>8</v>
      </c>
      <c r="I302" s="63">
        <v>2</v>
      </c>
      <c r="J302" s="63">
        <v>5</v>
      </c>
      <c r="K302" s="63">
        <v>6</v>
      </c>
      <c r="L302" s="60">
        <f t="shared" si="78"/>
        <v>13</v>
      </c>
      <c r="M302" s="63">
        <v>4</v>
      </c>
      <c r="N302" s="63">
        <v>4</v>
      </c>
      <c r="O302" s="63">
        <v>6</v>
      </c>
      <c r="P302" s="50">
        <f t="shared" si="76"/>
        <v>14</v>
      </c>
      <c r="Q302" s="63">
        <v>5</v>
      </c>
      <c r="R302" s="63">
        <v>4</v>
      </c>
      <c r="S302" s="63">
        <v>0</v>
      </c>
      <c r="T302" s="64">
        <f t="shared" si="79"/>
        <v>9</v>
      </c>
      <c r="U302" s="53">
        <f t="shared" si="80"/>
        <v>44</v>
      </c>
    </row>
    <row r="303" spans="1:21" ht="27" customHeight="1">
      <c r="A303" s="152" t="s">
        <v>110</v>
      </c>
      <c r="B303" s="153" t="s">
        <v>115</v>
      </c>
      <c r="C303" s="153" t="s">
        <v>22</v>
      </c>
      <c r="D303" s="29" t="s">
        <v>17</v>
      </c>
      <c r="E303" s="63">
        <v>144</v>
      </c>
      <c r="F303" s="63">
        <v>144</v>
      </c>
      <c r="G303" s="63">
        <v>144</v>
      </c>
      <c r="H303" s="46">
        <f t="shared" si="77"/>
        <v>432</v>
      </c>
      <c r="I303" s="63">
        <v>144</v>
      </c>
      <c r="J303" s="63">
        <v>144</v>
      </c>
      <c r="K303" s="63">
        <v>144</v>
      </c>
      <c r="L303" s="60">
        <f t="shared" si="78"/>
        <v>432</v>
      </c>
      <c r="M303" s="63">
        <v>144</v>
      </c>
      <c r="N303" s="63">
        <v>144</v>
      </c>
      <c r="O303" s="63">
        <v>144</v>
      </c>
      <c r="P303" s="47">
        <f t="shared" si="76"/>
        <v>432</v>
      </c>
      <c r="Q303" s="63">
        <v>144</v>
      </c>
      <c r="R303" s="63">
        <v>145</v>
      </c>
      <c r="S303" s="63">
        <v>144</v>
      </c>
      <c r="T303" s="64">
        <f t="shared" si="79"/>
        <v>433</v>
      </c>
      <c r="U303" s="53">
        <f t="shared" si="80"/>
        <v>1729</v>
      </c>
    </row>
    <row r="304" spans="1:21" ht="27" customHeight="1">
      <c r="A304" s="152"/>
      <c r="B304" s="153"/>
      <c r="C304" s="153"/>
      <c r="D304" s="29" t="s">
        <v>18</v>
      </c>
      <c r="E304" s="63">
        <v>0</v>
      </c>
      <c r="F304" s="63">
        <v>230</v>
      </c>
      <c r="G304" s="63">
        <v>200</v>
      </c>
      <c r="H304" s="46">
        <f t="shared" si="77"/>
        <v>430</v>
      </c>
      <c r="I304" s="63">
        <v>700</v>
      </c>
      <c r="J304" s="63">
        <v>189</v>
      </c>
      <c r="K304" s="63">
        <v>400</v>
      </c>
      <c r="L304" s="60">
        <f t="shared" si="78"/>
        <v>1289</v>
      </c>
      <c r="M304" s="63">
        <v>120</v>
      </c>
      <c r="N304" s="63">
        <v>203</v>
      </c>
      <c r="O304" s="63">
        <v>134</v>
      </c>
      <c r="P304" s="50">
        <f t="shared" si="76"/>
        <v>457</v>
      </c>
      <c r="Q304" s="63">
        <v>159</v>
      </c>
      <c r="R304" s="63">
        <v>120</v>
      </c>
      <c r="S304" s="63">
        <v>0</v>
      </c>
      <c r="T304" s="64">
        <f t="shared" si="79"/>
        <v>279</v>
      </c>
      <c r="U304" s="53">
        <f t="shared" si="80"/>
        <v>2455</v>
      </c>
    </row>
    <row r="305" spans="1:21">
      <c r="A305" s="25"/>
      <c r="B305" s="25"/>
      <c r="C305" s="25"/>
      <c r="D305" s="26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12"/>
      <c r="R305" s="12"/>
      <c r="S305" s="12"/>
      <c r="T305" s="12"/>
      <c r="U305" s="12"/>
    </row>
    <row r="306" spans="1:21">
      <c r="A306" s="25"/>
      <c r="B306" s="25"/>
      <c r="C306" s="25"/>
      <c r="D306" s="26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12"/>
      <c r="R306" s="12"/>
      <c r="S306" s="12"/>
      <c r="T306" s="12"/>
      <c r="U306" s="12"/>
    </row>
    <row r="307" spans="1:21">
      <c r="A307" s="25"/>
      <c r="B307" s="25"/>
      <c r="C307" s="25"/>
      <c r="D307" s="26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12"/>
      <c r="R307" s="12"/>
      <c r="S307" s="12"/>
      <c r="T307" s="12"/>
      <c r="U307" s="12"/>
    </row>
    <row r="308" spans="1:21">
      <c r="J308" t="s">
        <v>212</v>
      </c>
    </row>
    <row r="312" spans="1:21">
      <c r="D312" s="11" t="s">
        <v>268</v>
      </c>
    </row>
  </sheetData>
  <mergeCells count="447">
    <mergeCell ref="B187:B188"/>
    <mergeCell ref="C185:C186"/>
    <mergeCell ref="C187:C188"/>
    <mergeCell ref="C163:C164"/>
    <mergeCell ref="B165:B166"/>
    <mergeCell ref="C165:C166"/>
    <mergeCell ref="A179:A180"/>
    <mergeCell ref="B179:B180"/>
    <mergeCell ref="C179:C180"/>
    <mergeCell ref="A181:A182"/>
    <mergeCell ref="B181:B182"/>
    <mergeCell ref="A163:A164"/>
    <mergeCell ref="A165:A166"/>
    <mergeCell ref="A173:A174"/>
    <mergeCell ref="B173:B174"/>
    <mergeCell ref="C173:C174"/>
    <mergeCell ref="A175:A176"/>
    <mergeCell ref="B175:B176"/>
    <mergeCell ref="C175:C176"/>
    <mergeCell ref="B163:B164"/>
    <mergeCell ref="A167:A168"/>
    <mergeCell ref="B167:B168"/>
    <mergeCell ref="C167:C168"/>
    <mergeCell ref="A169:A170"/>
    <mergeCell ref="A155:A156"/>
    <mergeCell ref="B155:B156"/>
    <mergeCell ref="C155:C156"/>
    <mergeCell ref="A157:A158"/>
    <mergeCell ref="B157:B158"/>
    <mergeCell ref="A207:A208"/>
    <mergeCell ref="A209:A210"/>
    <mergeCell ref="B203:B204"/>
    <mergeCell ref="C203:C204"/>
    <mergeCell ref="B205:B206"/>
    <mergeCell ref="C205:C206"/>
    <mergeCell ref="B207:B208"/>
    <mergeCell ref="A189:A190"/>
    <mergeCell ref="B189:B190"/>
    <mergeCell ref="C189:C190"/>
    <mergeCell ref="C191:C192"/>
    <mergeCell ref="B191:B192"/>
    <mergeCell ref="A191:A192"/>
    <mergeCell ref="C197:C198"/>
    <mergeCell ref="A193:A194"/>
    <mergeCell ref="B193:B194"/>
    <mergeCell ref="C193:C194"/>
    <mergeCell ref="A195:A196"/>
    <mergeCell ref="B195:B196"/>
    <mergeCell ref="A149:A150"/>
    <mergeCell ref="B149:B150"/>
    <mergeCell ref="C149:C150"/>
    <mergeCell ref="A151:A152"/>
    <mergeCell ref="B151:B152"/>
    <mergeCell ref="C151:C152"/>
    <mergeCell ref="A153:A154"/>
    <mergeCell ref="B153:B154"/>
    <mergeCell ref="C153:C154"/>
    <mergeCell ref="B169:B170"/>
    <mergeCell ref="C169:C170"/>
    <mergeCell ref="A171:A172"/>
    <mergeCell ref="B171:B172"/>
    <mergeCell ref="C157:C158"/>
    <mergeCell ref="B301:B302"/>
    <mergeCell ref="C301:C302"/>
    <mergeCell ref="A291:A292"/>
    <mergeCell ref="B291:B292"/>
    <mergeCell ref="C291:C292"/>
    <mergeCell ref="C207:C208"/>
    <mergeCell ref="C171:C172"/>
    <mergeCell ref="C181:C182"/>
    <mergeCell ref="C177:C178"/>
    <mergeCell ref="A177:A178"/>
    <mergeCell ref="B177:B178"/>
    <mergeCell ref="C195:C196"/>
    <mergeCell ref="A197:A198"/>
    <mergeCell ref="B197:B198"/>
    <mergeCell ref="A217:A218"/>
    <mergeCell ref="B217:B218"/>
    <mergeCell ref="C213:C214"/>
    <mergeCell ref="A215:A216"/>
    <mergeCell ref="B215:B216"/>
    <mergeCell ref="C215:C216"/>
    <mergeCell ref="C183:C184"/>
    <mergeCell ref="A269:A270"/>
    <mergeCell ref="B269:B270"/>
    <mergeCell ref="C269:C270"/>
    <mergeCell ref="A255:A256"/>
    <mergeCell ref="B255:B256"/>
    <mergeCell ref="C255:C256"/>
    <mergeCell ref="A257:A258"/>
    <mergeCell ref="B257:B258"/>
    <mergeCell ref="C257:C258"/>
    <mergeCell ref="A259:A260"/>
    <mergeCell ref="B259:B260"/>
    <mergeCell ref="C259:C260"/>
    <mergeCell ref="A263:A264"/>
    <mergeCell ref="B263:B264"/>
    <mergeCell ref="C263:C264"/>
    <mergeCell ref="A261:A262"/>
    <mergeCell ref="A185:A186"/>
    <mergeCell ref="A187:A188"/>
    <mergeCell ref="B185:B186"/>
    <mergeCell ref="A183:A184"/>
    <mergeCell ref="B183:B184"/>
    <mergeCell ref="B261:B262"/>
    <mergeCell ref="A303:A304"/>
    <mergeCell ref="B303:B304"/>
    <mergeCell ref="C303:C304"/>
    <mergeCell ref="A293:A294"/>
    <mergeCell ref="B293:B294"/>
    <mergeCell ref="C293:C294"/>
    <mergeCell ref="A295:A296"/>
    <mergeCell ref="B295:B296"/>
    <mergeCell ref="C295:C296"/>
    <mergeCell ref="A297:A298"/>
    <mergeCell ref="B297:B298"/>
    <mergeCell ref="C297:C298"/>
    <mergeCell ref="A299:A300"/>
    <mergeCell ref="B299:B300"/>
    <mergeCell ref="C299:C300"/>
    <mergeCell ref="A301:A302"/>
    <mergeCell ref="A289:A290"/>
    <mergeCell ref="B289:B290"/>
    <mergeCell ref="C289:C290"/>
    <mergeCell ref="C217:C218"/>
    <mergeCell ref="A213:A214"/>
    <mergeCell ref="B213:B214"/>
    <mergeCell ref="A285:A286"/>
    <mergeCell ref="B285:B286"/>
    <mergeCell ref="C285:C286"/>
    <mergeCell ref="A287:A288"/>
    <mergeCell ref="B287:B288"/>
    <mergeCell ref="C287:C288"/>
    <mergeCell ref="A281:A282"/>
    <mergeCell ref="A273:A274"/>
    <mergeCell ref="B273:B274"/>
    <mergeCell ref="C273:C274"/>
    <mergeCell ref="A275:A276"/>
    <mergeCell ref="B275:B276"/>
    <mergeCell ref="C275:C276"/>
    <mergeCell ref="A277:A278"/>
    <mergeCell ref="B277:B278"/>
    <mergeCell ref="C277:C278"/>
    <mergeCell ref="A279:A280"/>
    <mergeCell ref="B279:B280"/>
    <mergeCell ref="C279:C280"/>
    <mergeCell ref="B281:B282"/>
    <mergeCell ref="C281:C282"/>
    <mergeCell ref="A283:A284"/>
    <mergeCell ref="A265:A266"/>
    <mergeCell ref="B265:B266"/>
    <mergeCell ref="C265:C266"/>
    <mergeCell ref="B283:B284"/>
    <mergeCell ref="C283:C284"/>
    <mergeCell ref="A271:A272"/>
    <mergeCell ref="B271:B272"/>
    <mergeCell ref="C271:C272"/>
    <mergeCell ref="C261:C262"/>
    <mergeCell ref="A267:A268"/>
    <mergeCell ref="B267:B268"/>
    <mergeCell ref="C267:C268"/>
    <mergeCell ref="C233:C234"/>
    <mergeCell ref="A219:A220"/>
    <mergeCell ref="B219:B220"/>
    <mergeCell ref="C219:C220"/>
    <mergeCell ref="A221:A222"/>
    <mergeCell ref="B221:B222"/>
    <mergeCell ref="C221:C222"/>
    <mergeCell ref="A223:A224"/>
    <mergeCell ref="B223:B224"/>
    <mergeCell ref="C223:C224"/>
    <mergeCell ref="A227:A228"/>
    <mergeCell ref="B227:B228"/>
    <mergeCell ref="C227:C228"/>
    <mergeCell ref="A229:A230"/>
    <mergeCell ref="B229:B230"/>
    <mergeCell ref="C229:C230"/>
    <mergeCell ref="A231:A232"/>
    <mergeCell ref="B231:B232"/>
    <mergeCell ref="C231:C232"/>
    <mergeCell ref="A225:A226"/>
    <mergeCell ref="B225:B226"/>
    <mergeCell ref="C225:C226"/>
    <mergeCell ref="A7:A8"/>
    <mergeCell ref="B7:B8"/>
    <mergeCell ref="C7:C8"/>
    <mergeCell ref="A159:A160"/>
    <mergeCell ref="B159:B160"/>
    <mergeCell ref="C159:C160"/>
    <mergeCell ref="A161:A162"/>
    <mergeCell ref="B161:B162"/>
    <mergeCell ref="C161:C162"/>
    <mergeCell ref="A11:A12"/>
    <mergeCell ref="B11:B12"/>
    <mergeCell ref="C11:C12"/>
    <mergeCell ref="A13:A14"/>
    <mergeCell ref="B13:B14"/>
    <mergeCell ref="C13:C14"/>
    <mergeCell ref="A9:A10"/>
    <mergeCell ref="B9:B10"/>
    <mergeCell ref="C9:C10"/>
    <mergeCell ref="A19:A20"/>
    <mergeCell ref="B19:B20"/>
    <mergeCell ref="C19:C20"/>
    <mergeCell ref="A21:A22"/>
    <mergeCell ref="B21:B22"/>
    <mergeCell ref="C21:C22"/>
    <mergeCell ref="A15:A16"/>
    <mergeCell ref="B15:B16"/>
    <mergeCell ref="C15:C16"/>
    <mergeCell ref="A17:A18"/>
    <mergeCell ref="B17:B18"/>
    <mergeCell ref="C17:C18"/>
    <mergeCell ref="A25:A26"/>
    <mergeCell ref="B25:B26"/>
    <mergeCell ref="C25:C26"/>
    <mergeCell ref="A31:A32"/>
    <mergeCell ref="B31:B32"/>
    <mergeCell ref="C31:C32"/>
    <mergeCell ref="A23:A24"/>
    <mergeCell ref="B23:B24"/>
    <mergeCell ref="C23:C24"/>
    <mergeCell ref="A29:A30"/>
    <mergeCell ref="B29:B30"/>
    <mergeCell ref="C29:C30"/>
    <mergeCell ref="A27:A28"/>
    <mergeCell ref="B27:B28"/>
    <mergeCell ref="C27:C28"/>
    <mergeCell ref="A33:A34"/>
    <mergeCell ref="B33:B34"/>
    <mergeCell ref="C33:C34"/>
    <mergeCell ref="A35:A36"/>
    <mergeCell ref="B35:B36"/>
    <mergeCell ref="C35:C36"/>
    <mergeCell ref="A45:A46"/>
    <mergeCell ref="B45:B46"/>
    <mergeCell ref="C45:C46"/>
    <mergeCell ref="A41:A42"/>
    <mergeCell ref="B41:B42"/>
    <mergeCell ref="C41:C42"/>
    <mergeCell ref="A43:A44"/>
    <mergeCell ref="B43:B44"/>
    <mergeCell ref="C43:C44"/>
    <mergeCell ref="A37:A38"/>
    <mergeCell ref="B37:B38"/>
    <mergeCell ref="C37:C38"/>
    <mergeCell ref="A39:A40"/>
    <mergeCell ref="B39:B40"/>
    <mergeCell ref="C39:C40"/>
    <mergeCell ref="A51:A52"/>
    <mergeCell ref="B51:B52"/>
    <mergeCell ref="C51:C52"/>
    <mergeCell ref="A67:A68"/>
    <mergeCell ref="B67:B68"/>
    <mergeCell ref="C67:C68"/>
    <mergeCell ref="A47:A48"/>
    <mergeCell ref="B47:B48"/>
    <mergeCell ref="C47:C48"/>
    <mergeCell ref="A49:A50"/>
    <mergeCell ref="B49:B50"/>
    <mergeCell ref="C49:C50"/>
    <mergeCell ref="A53:A54"/>
    <mergeCell ref="B53:B54"/>
    <mergeCell ref="C53:C54"/>
    <mergeCell ref="A57:A58"/>
    <mergeCell ref="B57:B58"/>
    <mergeCell ref="C57:C58"/>
    <mergeCell ref="A59:A60"/>
    <mergeCell ref="B59:B60"/>
    <mergeCell ref="C59:C60"/>
    <mergeCell ref="A55:A56"/>
    <mergeCell ref="B55:B56"/>
    <mergeCell ref="C55:C56"/>
    <mergeCell ref="A71:A72"/>
    <mergeCell ref="B71:B72"/>
    <mergeCell ref="C71:C72"/>
    <mergeCell ref="A65:A66"/>
    <mergeCell ref="B65:B66"/>
    <mergeCell ref="C65:C66"/>
    <mergeCell ref="A61:A62"/>
    <mergeCell ref="B61:B62"/>
    <mergeCell ref="C61:C62"/>
    <mergeCell ref="A63:A64"/>
    <mergeCell ref="B63:B64"/>
    <mergeCell ref="C63:C64"/>
    <mergeCell ref="A69:A70"/>
    <mergeCell ref="B69:B70"/>
    <mergeCell ref="C69:C70"/>
    <mergeCell ref="A83:A84"/>
    <mergeCell ref="B83:B84"/>
    <mergeCell ref="C83:C84"/>
    <mergeCell ref="A89:A90"/>
    <mergeCell ref="B89:B90"/>
    <mergeCell ref="C89:C90"/>
    <mergeCell ref="A75:A76"/>
    <mergeCell ref="B75:B76"/>
    <mergeCell ref="C75:C76"/>
    <mergeCell ref="A77:A78"/>
    <mergeCell ref="B77:B78"/>
    <mergeCell ref="C77:C78"/>
    <mergeCell ref="A81:A82"/>
    <mergeCell ref="B81:B82"/>
    <mergeCell ref="C81:C82"/>
    <mergeCell ref="C79:C80"/>
    <mergeCell ref="A79:A80"/>
    <mergeCell ref="B79:B80"/>
    <mergeCell ref="A85:A86"/>
    <mergeCell ref="B85:B86"/>
    <mergeCell ref="C85:C86"/>
    <mergeCell ref="A91:A92"/>
    <mergeCell ref="B91:B92"/>
    <mergeCell ref="C91:C92"/>
    <mergeCell ref="A93:A94"/>
    <mergeCell ref="B93:B94"/>
    <mergeCell ref="C93:C94"/>
    <mergeCell ref="A105:A106"/>
    <mergeCell ref="B105:B106"/>
    <mergeCell ref="C105:C106"/>
    <mergeCell ref="A95:A96"/>
    <mergeCell ref="B95:B96"/>
    <mergeCell ref="C95:C96"/>
    <mergeCell ref="A97:A98"/>
    <mergeCell ref="B97:B98"/>
    <mergeCell ref="C97:C98"/>
    <mergeCell ref="A103:A104"/>
    <mergeCell ref="B103:B104"/>
    <mergeCell ref="C103:C104"/>
    <mergeCell ref="A101:A102"/>
    <mergeCell ref="B101:B102"/>
    <mergeCell ref="C101:C102"/>
    <mergeCell ref="C109:C110"/>
    <mergeCell ref="B113:B114"/>
    <mergeCell ref="C113:C114"/>
    <mergeCell ref="A135:A136"/>
    <mergeCell ref="B135:B136"/>
    <mergeCell ref="C135:C136"/>
    <mergeCell ref="A121:A122"/>
    <mergeCell ref="A123:A124"/>
    <mergeCell ref="A125:A126"/>
    <mergeCell ref="A115:A116"/>
    <mergeCell ref="A117:A118"/>
    <mergeCell ref="A119:A120"/>
    <mergeCell ref="B115:B116"/>
    <mergeCell ref="C115:C116"/>
    <mergeCell ref="B117:B118"/>
    <mergeCell ref="C117:C118"/>
    <mergeCell ref="B119:B120"/>
    <mergeCell ref="C119:C120"/>
    <mergeCell ref="B121:B122"/>
    <mergeCell ref="C121:C122"/>
    <mergeCell ref="B123:B124"/>
    <mergeCell ref="A139:A140"/>
    <mergeCell ref="B139:B140"/>
    <mergeCell ref="C139:C140"/>
    <mergeCell ref="A145:A146"/>
    <mergeCell ref="B145:B146"/>
    <mergeCell ref="C145:C146"/>
    <mergeCell ref="A143:A144"/>
    <mergeCell ref="B143:B144"/>
    <mergeCell ref="C143:C144"/>
    <mergeCell ref="C235:C236"/>
    <mergeCell ref="A233:A234"/>
    <mergeCell ref="B233:B234"/>
    <mergeCell ref="A73:A74"/>
    <mergeCell ref="B73:B74"/>
    <mergeCell ref="C73:C74"/>
    <mergeCell ref="A141:A142"/>
    <mergeCell ref="B141:B142"/>
    <mergeCell ref="C141:C142"/>
    <mergeCell ref="A127:A128"/>
    <mergeCell ref="B127:B128"/>
    <mergeCell ref="C127:C128"/>
    <mergeCell ref="A111:A112"/>
    <mergeCell ref="B111:B112"/>
    <mergeCell ref="C111:C112"/>
    <mergeCell ref="A113:A114"/>
    <mergeCell ref="A109:A110"/>
    <mergeCell ref="B109:B110"/>
    <mergeCell ref="A99:A100"/>
    <mergeCell ref="B99:B100"/>
    <mergeCell ref="C99:C100"/>
    <mergeCell ref="A137:A138"/>
    <mergeCell ref="B137:B138"/>
    <mergeCell ref="C137:C138"/>
    <mergeCell ref="A253:A254"/>
    <mergeCell ref="B253:B254"/>
    <mergeCell ref="C253:C254"/>
    <mergeCell ref="A247:A248"/>
    <mergeCell ref="B247:B248"/>
    <mergeCell ref="C247:C248"/>
    <mergeCell ref="A199:A200"/>
    <mergeCell ref="B199:B200"/>
    <mergeCell ref="C199:C200"/>
    <mergeCell ref="A201:A202"/>
    <mergeCell ref="B201:B202"/>
    <mergeCell ref="C201:C202"/>
    <mergeCell ref="A203:A204"/>
    <mergeCell ref="A205:A206"/>
    <mergeCell ref="B209:B210"/>
    <mergeCell ref="C209:C210"/>
    <mergeCell ref="A235:A236"/>
    <mergeCell ref="B235:B236"/>
    <mergeCell ref="A237:A238"/>
    <mergeCell ref="B237:B238"/>
    <mergeCell ref="C237:C238"/>
    <mergeCell ref="A251:A252"/>
    <mergeCell ref="B251:B252"/>
    <mergeCell ref="C251:C252"/>
    <mergeCell ref="A249:A250"/>
    <mergeCell ref="B249:B250"/>
    <mergeCell ref="C249:C250"/>
    <mergeCell ref="A239:A240"/>
    <mergeCell ref="B239:B240"/>
    <mergeCell ref="C239:C240"/>
    <mergeCell ref="A241:A242"/>
    <mergeCell ref="B241:B242"/>
    <mergeCell ref="C241:C242"/>
    <mergeCell ref="A243:A244"/>
    <mergeCell ref="B243:B244"/>
    <mergeCell ref="C243:C244"/>
    <mergeCell ref="A245:A246"/>
    <mergeCell ref="B245:B246"/>
    <mergeCell ref="C245:C246"/>
    <mergeCell ref="A211:A212"/>
    <mergeCell ref="B211:B212"/>
    <mergeCell ref="C211:C212"/>
    <mergeCell ref="A87:A88"/>
    <mergeCell ref="B87:B88"/>
    <mergeCell ref="C87:C88"/>
    <mergeCell ref="C123:C124"/>
    <mergeCell ref="B125:B126"/>
    <mergeCell ref="C125:C126"/>
    <mergeCell ref="A107:A108"/>
    <mergeCell ref="B107:B108"/>
    <mergeCell ref="C107:C108"/>
    <mergeCell ref="A147:A148"/>
    <mergeCell ref="B147:B148"/>
    <mergeCell ref="C147:C148"/>
    <mergeCell ref="A129:A130"/>
    <mergeCell ref="B129:B130"/>
    <mergeCell ref="C129:C130"/>
    <mergeCell ref="A131:A132"/>
    <mergeCell ref="B131:B132"/>
    <mergeCell ref="C131:C132"/>
    <mergeCell ref="A133:A134"/>
    <mergeCell ref="B133:B134"/>
    <mergeCell ref="C133:C134"/>
  </mergeCells>
  <pageMargins left="0.70866141732283472" right="0.70866141732283472" top="0.74803149606299213" bottom="0.74803149606299213" header="0.31496062992125984" footer="0.31496062992125984"/>
  <pageSetup scale="33" fitToHeight="0" orientation="landscape" r:id="rId1"/>
  <rowBreaks count="8" manualBreakCount="8">
    <brk id="46" max="25" man="1"/>
    <brk id="80" max="16383" man="1"/>
    <brk id="104" max="20" man="1"/>
    <brk id="136" max="16383" man="1"/>
    <brk id="178" max="25" man="1"/>
    <brk id="202" max="25" man="1"/>
    <brk id="238" max="16383" man="1"/>
    <brk id="284" max="16383" man="1"/>
  </rowBreaks>
  <ignoredErrors>
    <ignoredError sqref="H90 H92 H104 H106 H108 H110 L104 L106 L108 L110 T104 T106 T108 T110 L90 T90:U90 T92 T94 L92 H94 L94 H96 H98 H100 L96 L98 L100 T96 T98 T100 U12 U13 U17:U18 U31 H52 H102 L102 T102 T76 H76 P76 L271 U119 U120 L128 H128" formula="1"/>
    <ignoredError sqref="T93 P75 P14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SUB ADMINISTRATIVA</vt:lpstr>
      <vt:lpstr>SUB ASUNTOS JURÍDICOS</vt:lpstr>
      <vt:lpstr>SUB TÉCNICA </vt:lpstr>
      <vt:lpstr>SUB PROGRAMAS SOCIALES</vt:lpstr>
      <vt:lpstr>'SUB ADMINISTRATIVA'!Área_de_impresión</vt:lpstr>
      <vt:lpstr>'SUB ASUNTOS JURÍDICOS'!Área_de_impresión</vt:lpstr>
      <vt:lpstr>'SUB PROGRAMAS SOCIALES'!Área_de_impresión</vt:lpstr>
      <vt:lpstr>'SUB TÉCNICA '!Área_de_impresión</vt:lpstr>
      <vt:lpstr>'SUB ASUNTOS JURÍDICOS'!Títulos_a_imprimir</vt:lpstr>
      <vt:lpstr>'SUB PROGRAMAS SOCIALES'!Títulos_a_imprimir</vt:lpstr>
      <vt:lpstr>'SUB TÉCNICA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Rossy Leza</dc:creator>
  <cp:lastModifiedBy>ariadna Andrade</cp:lastModifiedBy>
  <cp:lastPrinted>2023-01-05T20:21:08Z</cp:lastPrinted>
  <dcterms:created xsi:type="dcterms:W3CDTF">2019-01-16T19:28:39Z</dcterms:created>
  <dcterms:modified xsi:type="dcterms:W3CDTF">2023-01-09T00:38:12Z</dcterms:modified>
</cp:coreProperties>
</file>